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fs-ast02\Public\Планирование закупок\11. Особый порядок\"/>
    </mc:Choice>
  </mc:AlternateContent>
  <bookViews>
    <workbookView xWindow="0" yWindow="0" windowWidth="25200" windowHeight="11685"/>
  </bookViews>
  <sheets>
    <sheet name="перечень ТРУ" sheetId="3" r:id="rId1"/>
    <sheet name="Лист1 (2)" sheetId="2" state="hidden" r:id="rId2"/>
  </sheets>
  <definedNames>
    <definedName name="_xlnm._FilterDatabase" localSheetId="1" hidden="1">'Лист1 (2)'!$B$6:$W$27</definedName>
    <definedName name="_xlnm._FilterDatabase" localSheetId="0" hidden="1">'перечень ТРУ'!$B$9:$X$61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1" i="3" l="1"/>
  <c r="AB61" i="3" s="1"/>
  <c r="Y60" i="3"/>
  <c r="AB60" i="3" s="1"/>
  <c r="Y59" i="3"/>
  <c r="Y58" i="3"/>
  <c r="Y57" i="3"/>
  <c r="AB57" i="3" s="1"/>
  <c r="Y56" i="3"/>
  <c r="AB56" i="3" s="1"/>
  <c r="Y55" i="3"/>
  <c r="Y54" i="3"/>
  <c r="Y53" i="3"/>
  <c r="AB53" i="3" s="1"/>
  <c r="Y52" i="3"/>
  <c r="AB52" i="3" s="1"/>
  <c r="Y51" i="3"/>
  <c r="Y50" i="3"/>
  <c r="Y49" i="3"/>
  <c r="AB49" i="3" s="1"/>
  <c r="Y48" i="3"/>
  <c r="AB48" i="3" s="1"/>
  <c r="Y47" i="3"/>
  <c r="Y46" i="3"/>
  <c r="Y45" i="3"/>
  <c r="AB45" i="3" s="1"/>
  <c r="Y44" i="3"/>
  <c r="AB44" i="3" s="1"/>
  <c r="Y43" i="3"/>
  <c r="Y42" i="3"/>
  <c r="Y41" i="3"/>
  <c r="AB41" i="3" s="1"/>
  <c r="Y40" i="3"/>
  <c r="AB40" i="3" s="1"/>
  <c r="Y39" i="3"/>
  <c r="Y38" i="3"/>
  <c r="Y37" i="3"/>
  <c r="AB37" i="3" s="1"/>
  <c r="Y36" i="3"/>
  <c r="AB36" i="3" s="1"/>
  <c r="Y35" i="3"/>
  <c r="Y34" i="3"/>
  <c r="Y33" i="3"/>
  <c r="AB33" i="3" s="1"/>
  <c r="Y32" i="3"/>
  <c r="AB32" i="3" s="1"/>
  <c r="Y31" i="3"/>
  <c r="Y30" i="3"/>
  <c r="Y29" i="3"/>
  <c r="AB29" i="3" s="1"/>
  <c r="Y28" i="3"/>
  <c r="AB28" i="3" s="1"/>
  <c r="Y27" i="3"/>
  <c r="Y26" i="3"/>
  <c r="Y25" i="3"/>
  <c r="AB25" i="3" s="1"/>
  <c r="Y24" i="3"/>
  <c r="AB24" i="3" s="1"/>
  <c r="Y23" i="3"/>
  <c r="Y22" i="3"/>
  <c r="Y21" i="3"/>
  <c r="AB21" i="3" s="1"/>
  <c r="Y20" i="3"/>
  <c r="AB20" i="3" s="1"/>
  <c r="Y19" i="3"/>
  <c r="Y18" i="3"/>
  <c r="Y17" i="3"/>
  <c r="AB17" i="3" s="1"/>
  <c r="Y16" i="3"/>
  <c r="AB16" i="3" s="1"/>
  <c r="Y15" i="3"/>
  <c r="Y14" i="3"/>
  <c r="Y13" i="3"/>
  <c r="AB13" i="3" s="1"/>
  <c r="Y12" i="3"/>
  <c r="AB12" i="3" s="1"/>
  <c r="AB59" i="3"/>
  <c r="AB58" i="3"/>
  <c r="AB55" i="3"/>
  <c r="AB54" i="3"/>
  <c r="AB51" i="3"/>
  <c r="AB50" i="3"/>
  <c r="AB47" i="3"/>
  <c r="AB46" i="3"/>
  <c r="AB43" i="3"/>
  <c r="AB42" i="3"/>
  <c r="AB39" i="3"/>
  <c r="AB38" i="3"/>
  <c r="AB35" i="3"/>
  <c r="AB34" i="3"/>
  <c r="AB31" i="3"/>
  <c r="AB30" i="3"/>
  <c r="AB27" i="3"/>
  <c r="AB26" i="3"/>
  <c r="AB23" i="3"/>
  <c r="AB22" i="3"/>
  <c r="AB19" i="3"/>
  <c r="AB18" i="3"/>
  <c r="AB15" i="3"/>
  <c r="AB14" i="3"/>
  <c r="Y11" i="3"/>
  <c r="AB11" i="3" s="1"/>
  <c r="S10" i="3" l="1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 l="1"/>
  <c r="T10" i="3" l="1"/>
  <c r="T27" i="2" l="1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R9" i="2"/>
  <c r="T8" i="2"/>
</calcChain>
</file>

<file path=xl/sharedStrings.xml><?xml version="1.0" encoding="utf-8"?>
<sst xmlns="http://schemas.openxmlformats.org/spreadsheetml/2006/main" count="1157" uniqueCount="223">
  <si>
    <t>№</t>
  </si>
  <si>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</si>
  <si>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</si>
  <si>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</si>
  <si>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</si>
  <si>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Способ закупок</t>
  </si>
  <si>
    <t>Основание для ОИ/ТКП/ВХК</t>
  </si>
  <si>
    <t>Прогноз местного содержания, %</t>
  </si>
  <si>
    <t>Срок осуществления закупок (планируемый месяц проведения)</t>
  </si>
  <si>
    <t>Место (адрес) осуществления закупок</t>
  </si>
  <si>
    <t>Регион, место поставки товара, выполнения работ, оказания услуг</t>
  </si>
  <si>
    <t>Условия поставки по ИНКОТЕРМС 2010</t>
  </si>
  <si>
    <t>Период поставки товаров, выполнения работ, оказания услуг</t>
  </si>
  <si>
    <t>Условия оплаты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</si>
  <si>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</si>
  <si>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</si>
  <si>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</si>
  <si>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</si>
  <si>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</si>
  <si>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Приоритет закупки</t>
  </si>
  <si>
    <t>Организатор закупки</t>
  </si>
  <si>
    <t>Заказчик</t>
  </si>
  <si>
    <t>3. Услуги</t>
  </si>
  <si>
    <t>Приложение №3</t>
  </si>
  <si>
    <t>351210.900.000000</t>
  </si>
  <si>
    <t>Услуги по общему энергоснабжению</t>
  </si>
  <si>
    <t>Услуги по общему энергоснабжению (электроснабжение, теплоэнергия, горячая вода)</t>
  </si>
  <si>
    <t>Усл.по электроснабжению объектов АО КТГА</t>
  </si>
  <si>
    <t>73-1-3</t>
  </si>
  <si>
    <t>ОП</t>
  </si>
  <si>
    <t>Западно-Казахстанская область</t>
  </si>
  <si>
    <t>С январь 2023 по декабрь 2023</t>
  </si>
  <si>
    <t>декабрь 2022</t>
  </si>
  <si>
    <t>Промежуточный: 100</t>
  </si>
  <si>
    <t xml:space="preserve">АО "Интергаз Центральная Азия" филиал УМГ "Уральск" </t>
  </si>
  <si>
    <t>АО "Интергаз Центральная Азия"</t>
  </si>
  <si>
    <t>Западно-Казахстанская область, Уральск Г.А., г.Уральск, ул. Д. Нурпеисовой, 17/6, филиал «УМГ «Уральск»</t>
  </si>
  <si>
    <t>Электроснабжение объектов МГ</t>
  </si>
  <si>
    <t>Атырауская область, Атырау Г.А., г.Атырау, ул. З. Гумарова, 94, филиал «УМГ «Атырау»</t>
  </si>
  <si>
    <t>Атырауская область</t>
  </si>
  <si>
    <t>АО "Интергаз Центральная Азия" филиал УМГ «Атырау»</t>
  </si>
  <si>
    <t>Актюбинская область, Актобе Г.А., г.Актобе, ул. Есет батыра, 39, филиал «УМГ «Актобе»</t>
  </si>
  <si>
    <t>Актюбинская область</t>
  </si>
  <si>
    <t>г.Алматы, ул. Байзакова, д. №280,БЦ "Almaty Towers", Филиал «УМГ «Алматы»</t>
  </si>
  <si>
    <t>Алматинская область</t>
  </si>
  <si>
    <t>АО "Интергаз Центральная Азия" филиал УМГ «Алматы»</t>
  </si>
  <si>
    <t>Западно-Казахстанская область, Уральск Г.А., Желаевский с.о., с.Желаево, Промзона, 1, филиал «ИТЦ»</t>
  </si>
  <si>
    <t>АО "Интергаз Центральная Азия" филиал  «ИТЦ»</t>
  </si>
  <si>
    <t>Электроснабжение УГЭР</t>
  </si>
  <si>
    <t>Кызылординская область, Кызылорда Г.А., г.Кызылорда, ул. Бейбарыс Султан, 1, филиал «УМГ «Кызылорда»</t>
  </si>
  <si>
    <t>АО "Интергаз Центральная Азия" филиал УМГ «Кызылорда»</t>
  </si>
  <si>
    <t>Кызылординская область</t>
  </si>
  <si>
    <t>Электроэнергия ГРП Жаксыкылыш</t>
  </si>
  <si>
    <t>Мангистауская область, Актау Г.А., г.Актау, 12 мкр, здание 79/4</t>
  </si>
  <si>
    <t>АО "Интергаз Центральная Азия" филиал УМГ «Актау»</t>
  </si>
  <si>
    <t>Жамбылская область, Тараз Г.А., ул. Койгельды, д. №177, УМГ "Тараз"</t>
  </si>
  <si>
    <t>АО "Интергаз Центральная Азия" филиал УМГ «Тараз»</t>
  </si>
  <si>
    <t>Мангистауская область</t>
  </si>
  <si>
    <t>Жамбылская область</t>
  </si>
  <si>
    <t>АО "Интергаз Центральная Азия" филиал УМГ «Караганда»</t>
  </si>
  <si>
    <t>Карагандинская область</t>
  </si>
  <si>
    <t>Карагандинская область, Караганда Г.А., г.Караганда, район им.Казыбек би, ул. Гоголя, строение 34А</t>
  </si>
  <si>
    <t>АО "Интергаз Центральная Азия" филиал УМГ «Костанай»</t>
  </si>
  <si>
    <t>Костанайская область</t>
  </si>
  <si>
    <t>Костанайская область, Костанай Г.А., г.Костанай, ул. Алтынсарина, д.130</t>
  </si>
  <si>
    <t>г. Шымкент, Абайский район, Темирлановское трасса, здание 20/2</t>
  </si>
  <si>
    <t>Туркестанская область</t>
  </si>
  <si>
    <t>АО "Интергаз Центральная Азия" филиал УМГ «Шымкент»</t>
  </si>
  <si>
    <t>АО "Интергаз Центральная Азия" филиал УМГ «Актобе»</t>
  </si>
  <si>
    <t xml:space="preserve">Форма предоставления информации по планируемому к утверждению Особого порядка на 2023 год </t>
  </si>
  <si>
    <t>Электроэнергия СКЗ Аральск</t>
  </si>
  <si>
    <t>Электроэнергия СКЗ Айтеке Би</t>
  </si>
  <si>
    <t>Электроэнергия СКЗ ДТОО Кызылорда</t>
  </si>
  <si>
    <t>Электроэнергия СКЗ Жанакорган</t>
  </si>
  <si>
    <t>Электроэнергия СКЗ Шиели</t>
  </si>
  <si>
    <t>Электроэнергия СКЗ Байконур</t>
  </si>
  <si>
    <t>Электроэнергия МГ А-К</t>
  </si>
  <si>
    <t>Электроэнергия объектов МГ Сарыарка</t>
  </si>
  <si>
    <t>Электроэнергия АГРС Теренузяк</t>
  </si>
  <si>
    <t>Электроэнергия АГРС Жосалы</t>
  </si>
  <si>
    <t>Жетысуйская область</t>
  </si>
  <si>
    <t>Восточно-Казахстанская область</t>
  </si>
  <si>
    <t>кВт</t>
  </si>
  <si>
    <t>Эл-снабжение объектов АГРС ОПП (Шетпе)</t>
  </si>
  <si>
    <t>Эл-снабжение объектов АГРС ОПП(Жанаозен)</t>
  </si>
  <si>
    <t>Электроснабжение объектов ГРС</t>
  </si>
  <si>
    <t>Электроснабжение объектов</t>
  </si>
  <si>
    <t xml:space="preserve">Мангистауская область </t>
  </si>
  <si>
    <t>GK023UB127,GK023U0127</t>
  </si>
  <si>
    <t>GK023UC127,GK023UD127</t>
  </si>
  <si>
    <t>GK023UE127</t>
  </si>
  <si>
    <t>Акмолинская область</t>
  </si>
  <si>
    <t>GK023UF127</t>
  </si>
  <si>
    <t>G3023U0418</t>
  </si>
  <si>
    <t>G2023UA418</t>
  </si>
  <si>
    <t>G2023UC127, G2023U0418, G2023UA127, G2023UB127</t>
  </si>
  <si>
    <t>GS023U0418, GS023UA418, GS023UB418, GS023UC418</t>
  </si>
  <si>
    <t>G4023U0418, G4023UB418, G4023UC418, G4023UD418, G4023UE418, G4023UF418, G4023UG418, G4023UH418, G4023UI418, G4023UJ418, G4023UK418, G4023UL418, G4023UM418, G4023UN418, G4023UO418, G4023UP418</t>
  </si>
  <si>
    <t>G4023UK127</t>
  </si>
  <si>
    <t>G8023U0418, G8023UA418, G8023UB418, G8023UC418, G8023UD418, G8023UE418, G8023UF418, G8023UG418, G8023UH418</t>
  </si>
  <si>
    <t>G8023U0127, G8023UA127, G8023UB127</t>
  </si>
  <si>
    <t>G1023U0418, G1023UA418</t>
  </si>
  <si>
    <t>G1023U0127</t>
  </si>
  <si>
    <t>G1023UA127</t>
  </si>
  <si>
    <t>G5023U0127</t>
  </si>
  <si>
    <t>GQ023U0418, GQ023UA418, GQ023UB418, GQ023UC418, GQ023UD418, GQ023UE418, GQ023UF418, GQ023UG418, GQ023UH418, GQ023UI418, GQ023UJ418, GQ023UK418, GQ023UL418</t>
  </si>
  <si>
    <t>G6023U0127</t>
  </si>
  <si>
    <t>G6023U0418</t>
  </si>
  <si>
    <t>G6023U0568</t>
  </si>
  <si>
    <t>G6023UA127</t>
  </si>
  <si>
    <t>G6023UA418</t>
  </si>
  <si>
    <t>G6023UB127</t>
  </si>
  <si>
    <t>G6023UB418</t>
  </si>
  <si>
    <t>G6023UC127</t>
  </si>
  <si>
    <t>G6023UC418</t>
  </si>
  <si>
    <t>G6023UD418</t>
  </si>
  <si>
    <t>G6023UE418</t>
  </si>
  <si>
    <t>G7023U0127</t>
  </si>
  <si>
    <t>G7023U0418</t>
  </si>
  <si>
    <t>G7023UA127</t>
  </si>
  <si>
    <t>G7023UA418</t>
  </si>
  <si>
    <t>G7023UB127</t>
  </si>
  <si>
    <t>G7023UB418</t>
  </si>
  <si>
    <t>G7023UC127</t>
  </si>
  <si>
    <t>G7023UC418</t>
  </si>
  <si>
    <t>G7023UD127</t>
  </si>
  <si>
    <t>G7023UE127</t>
  </si>
  <si>
    <t>692010.000.000002</t>
  </si>
  <si>
    <t>Услуги по проведению аудита финансовой отчетности</t>
  </si>
  <si>
    <t>Аудит отдельной финансовой отчетности</t>
  </si>
  <si>
    <t>73-1-6</t>
  </si>
  <si>
    <t>город Астана улица А. Бокейхана дом 28</t>
  </si>
  <si>
    <t>G3023U0127</t>
  </si>
  <si>
    <t>G3023UA127</t>
  </si>
  <si>
    <t>Актюбинская область, Мугалжарский район, Вахтовый поселок Жанажол</t>
  </si>
  <si>
    <t>Актюбинская область, Мугалжарский район, Кайындинский с.о., с.Кайынды</t>
  </si>
  <si>
    <t>Актюбинская область, Байганинский район</t>
  </si>
  <si>
    <t>G3023UC127</t>
  </si>
  <si>
    <t>Электроснабжение КС-1А Устюрт</t>
  </si>
  <si>
    <t>Актюбинская область, Мугалжарский район</t>
  </si>
  <si>
    <t>G3023UD127</t>
  </si>
  <si>
    <t>G1023UA418</t>
  </si>
  <si>
    <t>GS023U0127, GS023UA127</t>
  </si>
  <si>
    <t>Туркестанская область, Сарыагашский район Полтрацкое ЛПУ</t>
  </si>
  <si>
    <t>GS023UB127, GS023UC127</t>
  </si>
  <si>
    <t>Туркестанская область, Сайрамский район, Акбулакское ЛПУ</t>
  </si>
  <si>
    <t>G4023U0127, G4023UA127, G4023UB127,G4023UC127, G4023UD127, G4023UE127, G4023UF127, G4023UG127, G4023UH127, G4023UL127, G4023UM127</t>
  </si>
  <si>
    <t>G4023UI127, G4023UJ127, G4023UN127, G4023UO127, G4023UP127, G4023UQ127</t>
  </si>
  <si>
    <t xml:space="preserve">Перечень закупаемых ТРУ в рамках Особого порядка </t>
  </si>
  <si>
    <t>Заявки</t>
  </si>
  <si>
    <t>1 У-ОП</t>
  </si>
  <si>
    <t>GS023UD127</t>
  </si>
  <si>
    <t>G4023UR127</t>
  </si>
  <si>
    <t>351310.100.000000</t>
  </si>
  <si>
    <t>Услуги по передаче/распределению электроэнергии</t>
  </si>
  <si>
    <t>G3023UB127</t>
  </si>
  <si>
    <t xml:space="preserve">Приложение №1 </t>
  </si>
  <si>
    <t>к Приказу №___________</t>
  </si>
  <si>
    <t>от ___________________</t>
  </si>
  <si>
    <t>Директор Департамента координации закупок и местного содержания</t>
  </si>
  <si>
    <t>____________________</t>
  </si>
  <si>
    <t>(должность)</t>
  </si>
  <si>
    <t>(подпись)</t>
  </si>
  <si>
    <t>(Ф.И.О.)</t>
  </si>
  <si>
    <t>Заместитель директора Департамента координации закупок и местного содержания</t>
  </si>
  <si>
    <t>Ташимбаев Тенгиз Тимурович</t>
  </si>
  <si>
    <t>Директор Департамента бюджетного планирования и тарифообразования</t>
  </si>
  <si>
    <t>Курганов Алмаз Шухратович</t>
  </si>
  <si>
    <t>Дарханбаев Адлет Султанбекович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</si>
  <si>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</si>
  <si>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</si>
  <si>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</si>
  <si>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</si>
  <si>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</si>
  <si>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</si>
  <si>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</si>
  <si>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</si>
  <si>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</si>
  <si>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</si>
  <si>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</si>
  <si>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</si>
  <si>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</si>
  <si>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</si>
  <si>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</si>
  <si>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</si>
  <si>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</si>
  <si>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</si>
  <si>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</si>
  <si>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</si>
  <si>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</si>
  <si>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</si>
  <si>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</si>
  <si>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</si>
  <si>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</si>
  <si>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</si>
  <si>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</si>
  <si>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</si>
  <si>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</si>
  <si>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</si>
  <si>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</si>
  <si>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</si>
  <si>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</si>
  <si>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</si>
  <si>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</si>
  <si>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</si>
  <si>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</si>
  <si>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</si>
  <si>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</si>
  <si>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</si>
  <si>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</si>
  <si>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</si>
  <si>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</si>
  <si>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</si>
  <si>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</si>
  <si>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</si>
  <si>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</si>
  <si>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</si>
  <si>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</si>
  <si>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</si>
  <si>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</si>
  <si>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июль 2023</t>
  </si>
  <si>
    <t>С августа 2023 по март 2026</t>
  </si>
  <si>
    <t>G9923U0124  (2023 год - 51750000 тенге;    2024 год - 53440000 тенге;   2025 год - 56117000 тенге)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</si>
</sst>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43" fontId="2" fillId="0" borderId="0" xfId="1" applyNumberFormat="1" applyFont="1" applyFill="1"/>
    <xf numFmtId="0" fontId="2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43" fontId="8" fillId="0" borderId="0" xfId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43" fontId="8" fillId="0" borderId="0" xfId="1" applyFont="1" applyFill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10" fillId="0" borderId="0" xfId="0" applyFont="1" applyFill="1"/>
    <xf numFmtId="49" fontId="2" fillId="0" borderId="0" xfId="0" applyNumberFormat="1" applyFont="1" applyFill="1"/>
    <xf numFmtId="0" fontId="9" fillId="0" borderId="0" xfId="0" applyFont="1" applyFill="1" applyAlignment="1">
      <alignment horizontal="center"/>
    </xf>
    <xf numFmtId="43" fontId="8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6"/>
  <sheetViews>
    <sheetView tabSelected="1" zoomScale="85" zoomScaleNormal="85" workbookViewId="0">
      <selection activeCell="B8" sqref="B8"/>
    </sheetView>
  </sheetViews>
  <sheetFormatPr defaultRowHeight="15" x14ac:dyDescent="0.25"/>
  <cols>
    <col min="1" max="1" width="1.85546875" style="2" customWidth="1"/>
    <col min="2" max="2" width="9.140625" style="2"/>
    <col min="3" max="3" width="20.28515625" style="2" customWidth="1"/>
    <col min="4" max="4" width="16.140625" style="2" customWidth="1"/>
    <col min="5" max="5" width="30.85546875" style="2" customWidth="1"/>
    <col min="6" max="6" width="15.7109375" style="2" customWidth="1"/>
    <col min="7" max="9" width="9.140625" style="2" customWidth="1"/>
    <col min="10" max="10" width="17.7109375" style="2" customWidth="1"/>
    <col min="11" max="11" width="27.28515625" style="2" customWidth="1"/>
    <col min="12" max="12" width="16" style="2" customWidth="1"/>
    <col min="13" max="13" width="18" style="2" customWidth="1"/>
    <col min="14" max="14" width="24.5703125" style="2" customWidth="1"/>
    <col min="15" max="15" width="11.85546875" style="2" customWidth="1"/>
    <col min="16" max="16" width="12.42578125" style="2" customWidth="1"/>
    <col min="17" max="17" width="14.140625" style="2" customWidth="1"/>
    <col min="18" max="18" width="28.7109375" style="2" customWidth="1"/>
    <col min="19" max="20" width="17.42578125" style="2" customWidth="1"/>
    <col min="21" max="21" width="11.42578125" style="2" customWidth="1"/>
    <col min="22" max="22" width="11.28515625" style="2" customWidth="1"/>
    <col min="23" max="23" width="13" style="2" customWidth="1"/>
    <col min="24" max="24" width="26.85546875" style="2" customWidth="1"/>
    <col min="25" max="31" width="0" style="2" hidden="1" customWidth="1"/>
    <col min="32" max="16384" width="9.140625" style="2"/>
  </cols>
  <sheetData>
    <row r="1" spans="2:28" ht="18.75" x14ac:dyDescent="0.3">
      <c r="U1" s="28" t="s">
        <v>156</v>
      </c>
      <c r="V1" s="28"/>
      <c r="W1" s="28"/>
    </row>
    <row r="2" spans="2:28" ht="18.75" x14ac:dyDescent="0.3">
      <c r="U2" s="14" t="s">
        <v>157</v>
      </c>
      <c r="V2" s="15"/>
      <c r="W2" s="15"/>
    </row>
    <row r="3" spans="2:28" ht="18.75" x14ac:dyDescent="0.3">
      <c r="U3" s="14" t="s">
        <v>158</v>
      </c>
      <c r="V3" s="15"/>
      <c r="W3" s="15"/>
    </row>
    <row r="4" spans="2:28" x14ac:dyDescent="0.25">
      <c r="V4" s="13"/>
      <c r="W4" s="13"/>
    </row>
    <row r="5" spans="2:28" ht="20.25" x14ac:dyDescent="0.3">
      <c r="G5" s="24" t="s">
        <v>148</v>
      </c>
    </row>
    <row r="7" spans="2:28" x14ac:dyDescent="0.25">
      <c r="S7" s="12"/>
    </row>
    <row r="8" spans="2:28" ht="45.75" customHeight="1" x14ac:dyDescent="0.25"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14</v>
      </c>
      <c r="Q8" s="8" t="s">
        <v>15</v>
      </c>
      <c r="R8" s="8" t="s">
        <v>16</v>
      </c>
      <c r="S8" s="8" t="s">
        <v>17</v>
      </c>
      <c r="T8" s="8" t="s">
        <v>18</v>
      </c>
      <c r="U8" s="8" t="s">
        <v>19</v>
      </c>
      <c r="V8" s="8" t="s">
        <v>20</v>
      </c>
      <c r="W8" s="8" t="s">
        <v>21</v>
      </c>
      <c r="X8" s="8" t="s">
        <v>149</v>
      </c>
    </row>
    <row r="9" spans="2:28" x14ac:dyDescent="0.25"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9">
        <v>20</v>
      </c>
      <c r="V9" s="9">
        <v>21</v>
      </c>
      <c r="W9" s="9">
        <v>22</v>
      </c>
      <c r="X9" s="9">
        <v>23</v>
      </c>
    </row>
    <row r="10" spans="2:28" ht="15" customHeight="1" x14ac:dyDescent="0.25">
      <c r="B10" s="10" t="s">
        <v>22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1">
        <f>SUM(S11:S61)</f>
        <v>2341481484.2536006</v>
      </c>
      <c r="T10" s="11">
        <f>SUM(T11:T61)</f>
        <v>2622459262.3640313</v>
      </c>
      <c r="U10" s="10"/>
      <c r="V10" s="10"/>
      <c r="W10" s="10"/>
      <c r="X10" s="10"/>
    </row>
    <row r="11" spans="2:28" ht="74.25" customHeight="1" x14ac:dyDescent="0.25">
      <c r="B11" s="1" t="s">
        <v>150</v>
      </c>
      <c r="C11" s="1" t="s">
        <v>153</v>
      </c>
      <c r="D11" s="1" t="s">
        <v>154</v>
      </c>
      <c r="E11" s="1" t="s">
        <v>154</v>
      </c>
      <c r="F11" s="1" t="s">
        <v>27</v>
      </c>
      <c r="G11" s="1" t="s">
        <v>29</v>
      </c>
      <c r="H11" s="4" t="s">
        <v>28</v>
      </c>
      <c r="I11" s="4">
        <v>100</v>
      </c>
      <c r="J11" s="5" t="s">
        <v>32</v>
      </c>
      <c r="K11" s="1" t="s">
        <v>36</v>
      </c>
      <c r="L11" s="1" t="s">
        <v>30</v>
      </c>
      <c r="M11" s="4"/>
      <c r="N11" s="1" t="s">
        <v>31</v>
      </c>
      <c r="O11" s="1" t="s">
        <v>33</v>
      </c>
      <c r="P11" s="1"/>
      <c r="Q11" s="6"/>
      <c r="R11" s="6"/>
      <c r="S11" s="6">
        <v>3231960</v>
      </c>
      <c r="T11" s="6">
        <f>S11*1.12</f>
        <v>3619795.2</v>
      </c>
      <c r="U11" s="4"/>
      <c r="V11" s="1" t="s">
        <v>34</v>
      </c>
      <c r="W11" s="1" t="s">
        <v>35</v>
      </c>
      <c r="X11" s="1" t="s">
        <v>101</v>
      </c>
      <c r="Y11" s="2" t="str">
        <f>LEFT(X11,10)</f>
        <v>G1023U0418</v>
      </c>
      <c r="Z11" s="2">
        <v>20221229</v>
      </c>
      <c r="AA11" s="25" t="s">
        <v>169</v>
      </c>
      <c r="AB11" s="2" t="str">
        <f>CONCATENATE(Y11,Z11,AA11)</f>
        <v>G1023U0418202212290001</v>
      </c>
    </row>
    <row r="12" spans="2:28" ht="74.25" customHeight="1" x14ac:dyDescent="0.25">
      <c r="B12" s="1" t="s">
        <v>150</v>
      </c>
      <c r="C12" s="1" t="s">
        <v>153</v>
      </c>
      <c r="D12" s="1" t="s">
        <v>154</v>
      </c>
      <c r="E12" s="1" t="s">
        <v>154</v>
      </c>
      <c r="F12" s="1" t="s">
        <v>27</v>
      </c>
      <c r="G12" s="1" t="s">
        <v>29</v>
      </c>
      <c r="H12" s="4" t="s">
        <v>28</v>
      </c>
      <c r="I12" s="4">
        <v>100</v>
      </c>
      <c r="J12" s="5" t="s">
        <v>32</v>
      </c>
      <c r="K12" s="1" t="s">
        <v>36</v>
      </c>
      <c r="L12" s="1" t="s">
        <v>30</v>
      </c>
      <c r="M12" s="4"/>
      <c r="N12" s="1" t="s">
        <v>31</v>
      </c>
      <c r="O12" s="1" t="s">
        <v>33</v>
      </c>
      <c r="P12" s="1"/>
      <c r="Q12" s="6"/>
      <c r="R12" s="6"/>
      <c r="S12" s="6">
        <v>362494.48</v>
      </c>
      <c r="T12" s="6">
        <f t="shared" ref="T12:T61" si="0">S12*1.12</f>
        <v>405993.81760000001</v>
      </c>
      <c r="U12" s="4"/>
      <c r="V12" s="1" t="s">
        <v>34</v>
      </c>
      <c r="W12" s="1" t="s">
        <v>35</v>
      </c>
      <c r="X12" s="1" t="s">
        <v>141</v>
      </c>
      <c r="Y12" s="2" t="str">
        <f t="shared" ref="Y12:Y61" si="1">LEFT(X12,10)</f>
        <v>G1023UA418</v>
      </c>
      <c r="Z12" s="2">
        <v>20221229</v>
      </c>
      <c r="AA12" s="25" t="s">
        <v>170</v>
      </c>
      <c r="AB12" s="2" t="str">
        <f t="shared" ref="AB12:AB61" si="2">CONCATENATE(Y12,Z12,AA12)</f>
        <v>G1023UA418202212290002</v>
      </c>
    </row>
    <row r="13" spans="2:28" ht="74.25" customHeight="1" x14ac:dyDescent="0.25">
      <c r="B13" s="1" t="s">
        <v>150</v>
      </c>
      <c r="C13" s="1" t="s">
        <v>153</v>
      </c>
      <c r="D13" s="1" t="s">
        <v>154</v>
      </c>
      <c r="E13" s="1" t="s">
        <v>154</v>
      </c>
      <c r="F13" s="1" t="s">
        <v>37</v>
      </c>
      <c r="G13" s="1" t="s">
        <v>29</v>
      </c>
      <c r="H13" s="4" t="s">
        <v>28</v>
      </c>
      <c r="I13" s="4">
        <v>100</v>
      </c>
      <c r="J13" s="5" t="s">
        <v>32</v>
      </c>
      <c r="K13" s="1" t="s">
        <v>36</v>
      </c>
      <c r="L13" s="1" t="s">
        <v>30</v>
      </c>
      <c r="M13" s="4"/>
      <c r="N13" s="1" t="s">
        <v>31</v>
      </c>
      <c r="O13" s="1" t="s">
        <v>33</v>
      </c>
      <c r="P13" s="1"/>
      <c r="Q13" s="6"/>
      <c r="R13" s="6"/>
      <c r="S13" s="6">
        <v>214383916.44</v>
      </c>
      <c r="T13" s="6">
        <f t="shared" si="0"/>
        <v>240109986.41280001</v>
      </c>
      <c r="U13" s="4"/>
      <c r="V13" s="1" t="s">
        <v>34</v>
      </c>
      <c r="W13" s="1" t="s">
        <v>35</v>
      </c>
      <c r="X13" s="1" t="s">
        <v>102</v>
      </c>
      <c r="Y13" s="2" t="str">
        <f t="shared" si="1"/>
        <v>G1023U0127</v>
      </c>
      <c r="Z13" s="2">
        <v>20221229</v>
      </c>
      <c r="AA13" s="25" t="s">
        <v>171</v>
      </c>
      <c r="AB13" s="2" t="str">
        <f t="shared" si="2"/>
        <v>G1023U0127202212290003</v>
      </c>
    </row>
    <row r="14" spans="2:28" ht="68.25" customHeight="1" x14ac:dyDescent="0.25">
      <c r="B14" s="1" t="s">
        <v>150</v>
      </c>
      <c r="C14" s="1" t="s">
        <v>153</v>
      </c>
      <c r="D14" s="1" t="s">
        <v>154</v>
      </c>
      <c r="E14" s="1" t="s">
        <v>154</v>
      </c>
      <c r="F14" s="1" t="s">
        <v>37</v>
      </c>
      <c r="G14" s="1" t="s">
        <v>29</v>
      </c>
      <c r="H14" s="4" t="s">
        <v>28</v>
      </c>
      <c r="I14" s="4">
        <v>100</v>
      </c>
      <c r="J14" s="5" t="s">
        <v>32</v>
      </c>
      <c r="K14" s="1" t="s">
        <v>36</v>
      </c>
      <c r="L14" s="1" t="s">
        <v>30</v>
      </c>
      <c r="M14" s="4"/>
      <c r="N14" s="1" t="s">
        <v>31</v>
      </c>
      <c r="O14" s="1" t="s">
        <v>33</v>
      </c>
      <c r="P14" s="1"/>
      <c r="Q14" s="6"/>
      <c r="R14" s="6"/>
      <c r="S14" s="6">
        <v>12578600</v>
      </c>
      <c r="T14" s="6">
        <f t="shared" si="0"/>
        <v>14088032.000000002</v>
      </c>
      <c r="U14" s="4"/>
      <c r="V14" s="1" t="s">
        <v>34</v>
      </c>
      <c r="W14" s="1" t="s">
        <v>35</v>
      </c>
      <c r="X14" s="1" t="s">
        <v>103</v>
      </c>
      <c r="Y14" s="2" t="str">
        <f t="shared" si="1"/>
        <v>G1023UA127</v>
      </c>
      <c r="Z14" s="2">
        <v>20221229</v>
      </c>
      <c r="AA14" s="25" t="s">
        <v>172</v>
      </c>
      <c r="AB14" s="2" t="str">
        <f t="shared" si="2"/>
        <v>G1023UA127202212290004</v>
      </c>
    </row>
    <row r="15" spans="2:28" ht="74.25" customHeight="1" x14ac:dyDescent="0.25">
      <c r="B15" s="1" t="s">
        <v>150</v>
      </c>
      <c r="C15" s="1" t="s">
        <v>153</v>
      </c>
      <c r="D15" s="1" t="s">
        <v>154</v>
      </c>
      <c r="E15" s="1" t="s">
        <v>154</v>
      </c>
      <c r="F15" s="1" t="s">
        <v>27</v>
      </c>
      <c r="G15" s="1" t="s">
        <v>29</v>
      </c>
      <c r="H15" s="4" t="s">
        <v>28</v>
      </c>
      <c r="I15" s="4">
        <v>100</v>
      </c>
      <c r="J15" s="5" t="s">
        <v>32</v>
      </c>
      <c r="K15" s="1" t="s">
        <v>38</v>
      </c>
      <c r="L15" s="1" t="s">
        <v>39</v>
      </c>
      <c r="M15" s="4"/>
      <c r="N15" s="1" t="s">
        <v>31</v>
      </c>
      <c r="O15" s="1" t="s">
        <v>33</v>
      </c>
      <c r="P15" s="1"/>
      <c r="Q15" s="6"/>
      <c r="R15" s="6"/>
      <c r="S15" s="6">
        <v>581.25</v>
      </c>
      <c r="T15" s="6">
        <f t="shared" si="0"/>
        <v>651.00000000000011</v>
      </c>
      <c r="U15" s="4"/>
      <c r="V15" s="1" t="s">
        <v>40</v>
      </c>
      <c r="W15" s="1" t="s">
        <v>35</v>
      </c>
      <c r="X15" s="1" t="s">
        <v>94</v>
      </c>
      <c r="Y15" s="2" t="str">
        <f t="shared" si="1"/>
        <v>G2023UA418</v>
      </c>
      <c r="Z15" s="2">
        <v>20221229</v>
      </c>
      <c r="AA15" s="25" t="s">
        <v>173</v>
      </c>
      <c r="AB15" s="2" t="str">
        <f t="shared" si="2"/>
        <v>G2023UA418202212290005</v>
      </c>
    </row>
    <row r="16" spans="2:28" s="7" customFormat="1" ht="68.25" customHeight="1" x14ac:dyDescent="0.25">
      <c r="B16" s="1" t="s">
        <v>150</v>
      </c>
      <c r="C16" s="1" t="s">
        <v>153</v>
      </c>
      <c r="D16" s="1" t="s">
        <v>154</v>
      </c>
      <c r="E16" s="1" t="s">
        <v>154</v>
      </c>
      <c r="F16" s="1" t="s">
        <v>37</v>
      </c>
      <c r="G16" s="1" t="s">
        <v>29</v>
      </c>
      <c r="H16" s="4" t="s">
        <v>28</v>
      </c>
      <c r="I16" s="4">
        <v>100</v>
      </c>
      <c r="J16" s="5" t="s">
        <v>32</v>
      </c>
      <c r="K16" s="1" t="s">
        <v>38</v>
      </c>
      <c r="L16" s="1" t="s">
        <v>39</v>
      </c>
      <c r="M16" s="4"/>
      <c r="N16" s="1" t="s">
        <v>31</v>
      </c>
      <c r="O16" s="1" t="s">
        <v>33</v>
      </c>
      <c r="P16" s="1"/>
      <c r="Q16" s="6"/>
      <c r="R16" s="6"/>
      <c r="S16" s="6">
        <v>382750714.30000001</v>
      </c>
      <c r="T16" s="6">
        <f t="shared" si="0"/>
        <v>428680800.01600003</v>
      </c>
      <c r="U16" s="4"/>
      <c r="V16" s="1" t="s">
        <v>40</v>
      </c>
      <c r="W16" s="1" t="s">
        <v>35</v>
      </c>
      <c r="X16" s="1" t="s">
        <v>95</v>
      </c>
      <c r="Y16" s="2" t="str">
        <f t="shared" si="1"/>
        <v>G2023UC127</v>
      </c>
      <c r="Z16" s="2">
        <v>20221229</v>
      </c>
      <c r="AA16" s="25" t="s">
        <v>174</v>
      </c>
      <c r="AB16" s="2" t="str">
        <f t="shared" si="2"/>
        <v>G2023UC127202212290006</v>
      </c>
    </row>
    <row r="17" spans="2:28" ht="74.25" customHeight="1" x14ac:dyDescent="0.25">
      <c r="B17" s="1" t="s">
        <v>150</v>
      </c>
      <c r="C17" s="1" t="s">
        <v>153</v>
      </c>
      <c r="D17" s="1" t="s">
        <v>154</v>
      </c>
      <c r="E17" s="1" t="s">
        <v>154</v>
      </c>
      <c r="F17" s="1" t="s">
        <v>27</v>
      </c>
      <c r="G17" s="1" t="s">
        <v>29</v>
      </c>
      <c r="H17" s="4" t="s">
        <v>28</v>
      </c>
      <c r="I17" s="4">
        <v>100</v>
      </c>
      <c r="J17" s="5" t="s">
        <v>32</v>
      </c>
      <c r="K17" s="1" t="s">
        <v>41</v>
      </c>
      <c r="L17" s="1" t="s">
        <v>42</v>
      </c>
      <c r="M17" s="4"/>
      <c r="N17" s="1" t="s">
        <v>31</v>
      </c>
      <c r="O17" s="1" t="s">
        <v>33</v>
      </c>
      <c r="P17" s="1"/>
      <c r="Q17" s="6"/>
      <c r="R17" s="6"/>
      <c r="S17" s="6">
        <v>17692620</v>
      </c>
      <c r="T17" s="6">
        <f t="shared" si="0"/>
        <v>19815734.400000002</v>
      </c>
      <c r="U17" s="4"/>
      <c r="V17" s="1" t="s">
        <v>68</v>
      </c>
      <c r="W17" s="1" t="s">
        <v>35</v>
      </c>
      <c r="X17" s="1" t="s">
        <v>93</v>
      </c>
      <c r="Y17" s="2" t="str">
        <f t="shared" si="1"/>
        <v>G3023U0418</v>
      </c>
      <c r="Z17" s="2">
        <v>20221229</v>
      </c>
      <c r="AA17" s="25" t="s">
        <v>175</v>
      </c>
      <c r="AB17" s="2" t="str">
        <f t="shared" si="2"/>
        <v>G3023U0418202212290007</v>
      </c>
    </row>
    <row r="18" spans="2:28" ht="74.25" customHeight="1" x14ac:dyDescent="0.25">
      <c r="B18" s="1" t="s">
        <v>150</v>
      </c>
      <c r="C18" s="1" t="s">
        <v>153</v>
      </c>
      <c r="D18" s="1" t="s">
        <v>154</v>
      </c>
      <c r="E18" s="1" t="s">
        <v>154</v>
      </c>
      <c r="F18" s="1" t="s">
        <v>37</v>
      </c>
      <c r="G18" s="1" t="s">
        <v>29</v>
      </c>
      <c r="H18" s="4" t="s">
        <v>28</v>
      </c>
      <c r="I18" s="4">
        <v>100</v>
      </c>
      <c r="J18" s="5" t="s">
        <v>32</v>
      </c>
      <c r="K18" s="1" t="s">
        <v>41</v>
      </c>
      <c r="L18" s="1" t="s">
        <v>42</v>
      </c>
      <c r="M18" s="4"/>
      <c r="N18" s="1" t="s">
        <v>31</v>
      </c>
      <c r="O18" s="1" t="s">
        <v>33</v>
      </c>
      <c r="P18" s="1"/>
      <c r="Q18" s="6"/>
      <c r="R18" s="6"/>
      <c r="S18" s="6">
        <v>251545359.53</v>
      </c>
      <c r="T18" s="6">
        <f t="shared" si="0"/>
        <v>281730802.67360002</v>
      </c>
      <c r="U18" s="4"/>
      <c r="V18" s="1" t="s">
        <v>68</v>
      </c>
      <c r="W18" s="1" t="s">
        <v>35</v>
      </c>
      <c r="X18" s="1" t="s">
        <v>132</v>
      </c>
      <c r="Y18" s="2" t="str">
        <f t="shared" si="1"/>
        <v>G3023U0127</v>
      </c>
      <c r="Z18" s="2">
        <v>20221229</v>
      </c>
      <c r="AA18" s="25" t="s">
        <v>176</v>
      </c>
      <c r="AB18" s="2" t="str">
        <f t="shared" si="2"/>
        <v>G3023U0127202212290008</v>
      </c>
    </row>
    <row r="19" spans="2:28" ht="74.25" customHeight="1" x14ac:dyDescent="0.25">
      <c r="B19" s="1" t="s">
        <v>150</v>
      </c>
      <c r="C19" s="1" t="s">
        <v>153</v>
      </c>
      <c r="D19" s="1" t="s">
        <v>154</v>
      </c>
      <c r="E19" s="1" t="s">
        <v>154</v>
      </c>
      <c r="F19" s="1" t="s">
        <v>37</v>
      </c>
      <c r="G19" s="1" t="s">
        <v>29</v>
      </c>
      <c r="H19" s="4" t="s">
        <v>28</v>
      </c>
      <c r="I19" s="4">
        <v>100</v>
      </c>
      <c r="J19" s="5" t="s">
        <v>32</v>
      </c>
      <c r="K19" s="1" t="s">
        <v>41</v>
      </c>
      <c r="L19" s="1" t="s">
        <v>134</v>
      </c>
      <c r="M19" s="4"/>
      <c r="N19" s="1" t="s">
        <v>31</v>
      </c>
      <c r="O19" s="1" t="s">
        <v>33</v>
      </c>
      <c r="P19" s="1"/>
      <c r="Q19" s="6"/>
      <c r="R19" s="6"/>
      <c r="S19" s="6">
        <v>4386600</v>
      </c>
      <c r="T19" s="6">
        <f t="shared" si="0"/>
        <v>4912992.0000000009</v>
      </c>
      <c r="U19" s="4"/>
      <c r="V19" s="1" t="s">
        <v>68</v>
      </c>
      <c r="W19" s="1" t="s">
        <v>35</v>
      </c>
      <c r="X19" s="1" t="s">
        <v>133</v>
      </c>
      <c r="Y19" s="2" t="str">
        <f t="shared" si="1"/>
        <v>G3023UA127</v>
      </c>
      <c r="Z19" s="2">
        <v>20221229</v>
      </c>
      <c r="AA19" s="25" t="s">
        <v>177</v>
      </c>
      <c r="AB19" s="2" t="str">
        <f t="shared" si="2"/>
        <v>G3023UA127202212290009</v>
      </c>
    </row>
    <row r="20" spans="2:28" ht="74.25" customHeight="1" x14ac:dyDescent="0.25">
      <c r="B20" s="1" t="s">
        <v>150</v>
      </c>
      <c r="C20" s="1" t="s">
        <v>153</v>
      </c>
      <c r="D20" s="1" t="s">
        <v>154</v>
      </c>
      <c r="E20" s="1" t="s">
        <v>154</v>
      </c>
      <c r="F20" s="1" t="s">
        <v>37</v>
      </c>
      <c r="G20" s="1" t="s">
        <v>29</v>
      </c>
      <c r="H20" s="4" t="s">
        <v>28</v>
      </c>
      <c r="I20" s="4">
        <v>100</v>
      </c>
      <c r="J20" s="5" t="s">
        <v>32</v>
      </c>
      <c r="K20" s="1" t="s">
        <v>41</v>
      </c>
      <c r="L20" s="1" t="s">
        <v>135</v>
      </c>
      <c r="M20" s="4"/>
      <c r="N20" s="1" t="s">
        <v>31</v>
      </c>
      <c r="O20" s="1" t="s">
        <v>33</v>
      </c>
      <c r="P20" s="1"/>
      <c r="Q20" s="6"/>
      <c r="R20" s="6"/>
      <c r="S20" s="6">
        <v>4244841.22</v>
      </c>
      <c r="T20" s="6">
        <f t="shared" si="0"/>
        <v>4754222.1664000005</v>
      </c>
      <c r="U20" s="4"/>
      <c r="V20" s="1" t="s">
        <v>68</v>
      </c>
      <c r="W20" s="1" t="s">
        <v>35</v>
      </c>
      <c r="X20" s="1" t="s">
        <v>155</v>
      </c>
      <c r="Y20" s="2" t="str">
        <f t="shared" si="1"/>
        <v>G3023UB127</v>
      </c>
      <c r="Z20" s="2">
        <v>20221229</v>
      </c>
      <c r="AA20" s="25" t="s">
        <v>178</v>
      </c>
      <c r="AB20" s="2" t="str">
        <f t="shared" si="2"/>
        <v>G3023UB127202212290010</v>
      </c>
    </row>
    <row r="21" spans="2:28" ht="74.25" customHeight="1" x14ac:dyDescent="0.25">
      <c r="B21" s="1" t="s">
        <v>150</v>
      </c>
      <c r="C21" s="1" t="s">
        <v>153</v>
      </c>
      <c r="D21" s="1" t="s">
        <v>154</v>
      </c>
      <c r="E21" s="1" t="s">
        <v>154</v>
      </c>
      <c r="F21" s="1" t="s">
        <v>138</v>
      </c>
      <c r="G21" s="1" t="s">
        <v>29</v>
      </c>
      <c r="H21" s="4" t="s">
        <v>28</v>
      </c>
      <c r="I21" s="4">
        <v>100</v>
      </c>
      <c r="J21" s="5" t="s">
        <v>32</v>
      </c>
      <c r="K21" s="1" t="s">
        <v>41</v>
      </c>
      <c r="L21" s="1" t="s">
        <v>136</v>
      </c>
      <c r="M21" s="4"/>
      <c r="N21" s="1" t="s">
        <v>31</v>
      </c>
      <c r="O21" s="1" t="s">
        <v>33</v>
      </c>
      <c r="P21" s="1"/>
      <c r="Q21" s="6"/>
      <c r="R21" s="6"/>
      <c r="S21" s="6">
        <v>106194840.58</v>
      </c>
      <c r="T21" s="6">
        <f t="shared" si="0"/>
        <v>118938221.44960001</v>
      </c>
      <c r="U21" s="4"/>
      <c r="V21" s="1" t="s">
        <v>68</v>
      </c>
      <c r="W21" s="1" t="s">
        <v>35</v>
      </c>
      <c r="X21" s="1" t="s">
        <v>137</v>
      </c>
      <c r="Y21" s="2" t="str">
        <f t="shared" si="1"/>
        <v>G3023UC127</v>
      </c>
      <c r="Z21" s="2">
        <v>20221229</v>
      </c>
      <c r="AA21" s="25" t="s">
        <v>179</v>
      </c>
      <c r="AB21" s="2" t="str">
        <f t="shared" si="2"/>
        <v>G3023UC127202212290011</v>
      </c>
    </row>
    <row r="22" spans="2:28" ht="74.25" customHeight="1" x14ac:dyDescent="0.25">
      <c r="B22" s="1" t="s">
        <v>150</v>
      </c>
      <c r="C22" s="1" t="s">
        <v>153</v>
      </c>
      <c r="D22" s="1" t="s">
        <v>154</v>
      </c>
      <c r="E22" s="1" t="s">
        <v>154</v>
      </c>
      <c r="F22" s="1" t="s">
        <v>37</v>
      </c>
      <c r="G22" s="1" t="s">
        <v>29</v>
      </c>
      <c r="H22" s="4" t="s">
        <v>28</v>
      </c>
      <c r="I22" s="4">
        <v>100</v>
      </c>
      <c r="J22" s="5" t="s">
        <v>32</v>
      </c>
      <c r="K22" s="1" t="s">
        <v>41</v>
      </c>
      <c r="L22" s="1" t="s">
        <v>139</v>
      </c>
      <c r="M22" s="4"/>
      <c r="N22" s="1" t="s">
        <v>31</v>
      </c>
      <c r="O22" s="1" t="s">
        <v>33</v>
      </c>
      <c r="P22" s="1"/>
      <c r="Q22" s="6"/>
      <c r="R22" s="6"/>
      <c r="S22" s="6">
        <v>46464000</v>
      </c>
      <c r="T22" s="6">
        <f t="shared" si="0"/>
        <v>52039680.000000007</v>
      </c>
      <c r="U22" s="4"/>
      <c r="V22" s="1" t="s">
        <v>68</v>
      </c>
      <c r="W22" s="1" t="s">
        <v>35</v>
      </c>
      <c r="X22" s="1" t="s">
        <v>140</v>
      </c>
      <c r="Y22" s="2" t="str">
        <f t="shared" si="1"/>
        <v>G3023UD127</v>
      </c>
      <c r="Z22" s="2">
        <v>20221229</v>
      </c>
      <c r="AA22" s="25" t="s">
        <v>180</v>
      </c>
      <c r="AB22" s="2" t="str">
        <f t="shared" si="2"/>
        <v>G3023UD127202212290012</v>
      </c>
    </row>
    <row r="23" spans="2:28" ht="74.25" customHeight="1" x14ac:dyDescent="0.25">
      <c r="B23" s="1" t="s">
        <v>150</v>
      </c>
      <c r="C23" s="1" t="s">
        <v>153</v>
      </c>
      <c r="D23" s="1" t="s">
        <v>154</v>
      </c>
      <c r="E23" s="1" t="s">
        <v>154</v>
      </c>
      <c r="F23" s="1" t="s">
        <v>27</v>
      </c>
      <c r="G23" s="1" t="s">
        <v>29</v>
      </c>
      <c r="H23" s="4" t="s">
        <v>28</v>
      </c>
      <c r="I23" s="4">
        <v>100</v>
      </c>
      <c r="J23" s="5" t="s">
        <v>32</v>
      </c>
      <c r="K23" s="1" t="s">
        <v>43</v>
      </c>
      <c r="L23" s="1" t="s">
        <v>44</v>
      </c>
      <c r="M23" s="4"/>
      <c r="N23" s="1" t="s">
        <v>31</v>
      </c>
      <c r="O23" s="1" t="s">
        <v>33</v>
      </c>
      <c r="P23" s="1"/>
      <c r="Q23" s="6"/>
      <c r="R23" s="6"/>
      <c r="S23" s="6">
        <v>11838000</v>
      </c>
      <c r="T23" s="6">
        <f t="shared" si="0"/>
        <v>13258560.000000002</v>
      </c>
      <c r="U23" s="4"/>
      <c r="V23" s="1" t="s">
        <v>45</v>
      </c>
      <c r="W23" s="1" t="s">
        <v>35</v>
      </c>
      <c r="X23" s="1" t="s">
        <v>97</v>
      </c>
      <c r="Y23" s="2" t="str">
        <f t="shared" si="1"/>
        <v>G4023U0418</v>
      </c>
      <c r="Z23" s="2">
        <v>20221229</v>
      </c>
      <c r="AA23" s="25" t="s">
        <v>181</v>
      </c>
      <c r="AB23" s="2" t="str">
        <f t="shared" si="2"/>
        <v>G4023U0418202212290013</v>
      </c>
    </row>
    <row r="24" spans="2:28" ht="74.25" customHeight="1" x14ac:dyDescent="0.25">
      <c r="B24" s="1" t="s">
        <v>150</v>
      </c>
      <c r="C24" s="1" t="s">
        <v>153</v>
      </c>
      <c r="D24" s="1" t="s">
        <v>154</v>
      </c>
      <c r="E24" s="1" t="s">
        <v>154</v>
      </c>
      <c r="F24" s="1" t="s">
        <v>37</v>
      </c>
      <c r="G24" s="1" t="s">
        <v>29</v>
      </c>
      <c r="H24" s="4" t="s">
        <v>28</v>
      </c>
      <c r="I24" s="4">
        <v>100</v>
      </c>
      <c r="J24" s="5" t="s">
        <v>32</v>
      </c>
      <c r="K24" s="1" t="s">
        <v>43</v>
      </c>
      <c r="L24" s="1" t="s">
        <v>44</v>
      </c>
      <c r="M24" s="4"/>
      <c r="N24" s="1" t="s">
        <v>31</v>
      </c>
      <c r="O24" s="1" t="s">
        <v>33</v>
      </c>
      <c r="P24" s="1"/>
      <c r="Q24" s="6"/>
      <c r="R24" s="6"/>
      <c r="S24" s="6">
        <v>18659025</v>
      </c>
      <c r="T24" s="6">
        <f t="shared" si="0"/>
        <v>20898108.000000004</v>
      </c>
      <c r="U24" s="4"/>
      <c r="V24" s="1" t="s">
        <v>45</v>
      </c>
      <c r="W24" s="1" t="s">
        <v>35</v>
      </c>
      <c r="X24" s="1" t="s">
        <v>146</v>
      </c>
      <c r="Y24" s="2" t="str">
        <f t="shared" si="1"/>
        <v>G4023U0127</v>
      </c>
      <c r="Z24" s="2">
        <v>20221229</v>
      </c>
      <c r="AA24" s="25" t="s">
        <v>182</v>
      </c>
      <c r="AB24" s="2" t="str">
        <f t="shared" si="2"/>
        <v>G4023U0127202212290014</v>
      </c>
    </row>
    <row r="25" spans="2:28" ht="74.25" customHeight="1" x14ac:dyDescent="0.25">
      <c r="B25" s="1" t="s">
        <v>150</v>
      </c>
      <c r="C25" s="1" t="s">
        <v>153</v>
      </c>
      <c r="D25" s="1" t="s">
        <v>154</v>
      </c>
      <c r="E25" s="1" t="s">
        <v>154</v>
      </c>
      <c r="F25" s="1" t="s">
        <v>37</v>
      </c>
      <c r="G25" s="1" t="s">
        <v>29</v>
      </c>
      <c r="H25" s="4" t="s">
        <v>28</v>
      </c>
      <c r="I25" s="4">
        <v>100</v>
      </c>
      <c r="J25" s="5" t="s">
        <v>32</v>
      </c>
      <c r="K25" s="1" t="s">
        <v>43</v>
      </c>
      <c r="L25" s="1" t="s">
        <v>80</v>
      </c>
      <c r="M25" s="4"/>
      <c r="N25" s="1" t="s">
        <v>31</v>
      </c>
      <c r="O25" s="1" t="s">
        <v>33</v>
      </c>
      <c r="P25" s="1"/>
      <c r="Q25" s="6"/>
      <c r="R25" s="6"/>
      <c r="S25" s="6">
        <v>8691228</v>
      </c>
      <c r="T25" s="6">
        <f t="shared" si="0"/>
        <v>9734175.3600000013</v>
      </c>
      <c r="U25" s="4"/>
      <c r="V25" s="1" t="s">
        <v>45</v>
      </c>
      <c r="W25" s="1" t="s">
        <v>35</v>
      </c>
      <c r="X25" s="1" t="s">
        <v>147</v>
      </c>
      <c r="Y25" s="2" t="str">
        <f t="shared" si="1"/>
        <v>G4023UI127</v>
      </c>
      <c r="Z25" s="2">
        <v>20221229</v>
      </c>
      <c r="AA25" s="25" t="s">
        <v>183</v>
      </c>
      <c r="AB25" s="2" t="str">
        <f t="shared" si="2"/>
        <v>G4023UI127202212290015</v>
      </c>
    </row>
    <row r="26" spans="2:28" ht="74.25" customHeight="1" x14ac:dyDescent="0.25">
      <c r="B26" s="1" t="s">
        <v>150</v>
      </c>
      <c r="C26" s="1" t="s">
        <v>153</v>
      </c>
      <c r="D26" s="1" t="s">
        <v>154</v>
      </c>
      <c r="E26" s="1" t="s">
        <v>154</v>
      </c>
      <c r="F26" s="1" t="s">
        <v>37</v>
      </c>
      <c r="G26" s="1" t="s">
        <v>29</v>
      </c>
      <c r="H26" s="4" t="s">
        <v>28</v>
      </c>
      <c r="I26" s="4">
        <v>100</v>
      </c>
      <c r="J26" s="5" t="s">
        <v>32</v>
      </c>
      <c r="K26" s="1" t="s">
        <v>43</v>
      </c>
      <c r="L26" s="1" t="s">
        <v>81</v>
      </c>
      <c r="M26" s="4"/>
      <c r="N26" s="1" t="s">
        <v>31</v>
      </c>
      <c r="O26" s="1" t="s">
        <v>33</v>
      </c>
      <c r="P26" s="1"/>
      <c r="Q26" s="6"/>
      <c r="R26" s="6"/>
      <c r="S26" s="6">
        <v>774900</v>
      </c>
      <c r="T26" s="6">
        <f t="shared" si="0"/>
        <v>867888.00000000012</v>
      </c>
      <c r="U26" s="4"/>
      <c r="V26" s="1" t="s">
        <v>45</v>
      </c>
      <c r="W26" s="1" t="s">
        <v>35</v>
      </c>
      <c r="X26" s="1" t="s">
        <v>98</v>
      </c>
      <c r="Y26" s="2" t="str">
        <f t="shared" si="1"/>
        <v>G4023UK127</v>
      </c>
      <c r="Z26" s="2">
        <v>20221229</v>
      </c>
      <c r="AA26" s="25" t="s">
        <v>184</v>
      </c>
      <c r="AB26" s="2" t="str">
        <f t="shared" si="2"/>
        <v>G4023UK127202212290016</v>
      </c>
    </row>
    <row r="27" spans="2:28" s="7" customFormat="1" ht="68.25" customHeight="1" x14ac:dyDescent="0.25">
      <c r="B27" s="1" t="s">
        <v>150</v>
      </c>
      <c r="C27" s="1" t="s">
        <v>153</v>
      </c>
      <c r="D27" s="1" t="s">
        <v>154</v>
      </c>
      <c r="E27" s="1" t="s">
        <v>154</v>
      </c>
      <c r="F27" s="1" t="s">
        <v>48</v>
      </c>
      <c r="G27" s="1" t="s">
        <v>29</v>
      </c>
      <c r="H27" s="4" t="s">
        <v>28</v>
      </c>
      <c r="I27" s="4">
        <v>100</v>
      </c>
      <c r="J27" s="5" t="s">
        <v>32</v>
      </c>
      <c r="K27" s="1" t="s">
        <v>46</v>
      </c>
      <c r="L27" s="1" t="s">
        <v>30</v>
      </c>
      <c r="M27" s="4"/>
      <c r="N27" s="1" t="s">
        <v>31</v>
      </c>
      <c r="O27" s="1" t="s">
        <v>33</v>
      </c>
      <c r="P27" s="1"/>
      <c r="Q27" s="6"/>
      <c r="R27" s="6"/>
      <c r="S27" s="6">
        <v>6101300</v>
      </c>
      <c r="T27" s="6">
        <f t="shared" si="0"/>
        <v>6833456.0000000009</v>
      </c>
      <c r="U27" s="4"/>
      <c r="V27" s="1" t="s">
        <v>47</v>
      </c>
      <c r="W27" s="1" t="s">
        <v>35</v>
      </c>
      <c r="X27" s="1" t="s">
        <v>104</v>
      </c>
      <c r="Y27" s="2" t="str">
        <f t="shared" si="1"/>
        <v>G5023U0127</v>
      </c>
      <c r="Z27" s="2">
        <v>20221229</v>
      </c>
      <c r="AA27" s="25" t="s">
        <v>185</v>
      </c>
      <c r="AB27" s="2" t="str">
        <f t="shared" si="2"/>
        <v>G5023U0127202212290017</v>
      </c>
    </row>
    <row r="28" spans="2:28" s="7" customFormat="1" ht="68.25" customHeight="1" x14ac:dyDescent="0.25">
      <c r="B28" s="1" t="s">
        <v>150</v>
      </c>
      <c r="C28" s="1" t="s">
        <v>153</v>
      </c>
      <c r="D28" s="1" t="s">
        <v>154</v>
      </c>
      <c r="E28" s="1" t="s">
        <v>154</v>
      </c>
      <c r="F28" s="1" t="s">
        <v>70</v>
      </c>
      <c r="G28" s="1" t="s">
        <v>29</v>
      </c>
      <c r="H28" s="4" t="s">
        <v>28</v>
      </c>
      <c r="I28" s="4">
        <v>100</v>
      </c>
      <c r="J28" s="5" t="s">
        <v>32</v>
      </c>
      <c r="K28" s="1" t="s">
        <v>49</v>
      </c>
      <c r="L28" s="1" t="s">
        <v>51</v>
      </c>
      <c r="M28" s="4"/>
      <c r="N28" s="1" t="s">
        <v>31</v>
      </c>
      <c r="O28" s="1" t="s">
        <v>33</v>
      </c>
      <c r="P28" s="1"/>
      <c r="Q28" s="6"/>
      <c r="R28" s="6"/>
      <c r="S28" s="6">
        <v>111240</v>
      </c>
      <c r="T28" s="6">
        <f t="shared" si="0"/>
        <v>124588.80000000002</v>
      </c>
      <c r="U28" s="4"/>
      <c r="V28" s="1" t="s">
        <v>50</v>
      </c>
      <c r="W28" s="1" t="s">
        <v>35</v>
      </c>
      <c r="X28" s="1" t="s">
        <v>107</v>
      </c>
      <c r="Y28" s="2" t="str">
        <f t="shared" si="1"/>
        <v>G6023U0418</v>
      </c>
      <c r="Z28" s="2">
        <v>20221229</v>
      </c>
      <c r="AA28" s="25" t="s">
        <v>186</v>
      </c>
      <c r="AB28" s="2" t="str">
        <f t="shared" si="2"/>
        <v>G6023U0418202212290018</v>
      </c>
    </row>
    <row r="29" spans="2:28" s="7" customFormat="1" ht="68.25" customHeight="1" x14ac:dyDescent="0.25">
      <c r="B29" s="1" t="s">
        <v>150</v>
      </c>
      <c r="C29" s="1" t="s">
        <v>153</v>
      </c>
      <c r="D29" s="1" t="s">
        <v>154</v>
      </c>
      <c r="E29" s="1" t="s">
        <v>154</v>
      </c>
      <c r="F29" s="1" t="s">
        <v>71</v>
      </c>
      <c r="G29" s="1" t="s">
        <v>29</v>
      </c>
      <c r="H29" s="4" t="s">
        <v>28</v>
      </c>
      <c r="I29" s="4">
        <v>100</v>
      </c>
      <c r="J29" s="5" t="s">
        <v>32</v>
      </c>
      <c r="K29" s="1" t="s">
        <v>49</v>
      </c>
      <c r="L29" s="1" t="s">
        <v>51</v>
      </c>
      <c r="M29" s="4"/>
      <c r="N29" s="1" t="s">
        <v>31</v>
      </c>
      <c r="O29" s="1" t="s">
        <v>33</v>
      </c>
      <c r="P29" s="1"/>
      <c r="Q29" s="6"/>
      <c r="R29" s="6"/>
      <c r="S29" s="6">
        <v>111240</v>
      </c>
      <c r="T29" s="6">
        <f t="shared" si="0"/>
        <v>124588.80000000002</v>
      </c>
      <c r="U29" s="4"/>
      <c r="V29" s="1" t="s">
        <v>50</v>
      </c>
      <c r="W29" s="1" t="s">
        <v>35</v>
      </c>
      <c r="X29" s="1" t="s">
        <v>110</v>
      </c>
      <c r="Y29" s="2" t="str">
        <f t="shared" si="1"/>
        <v>G6023UA418</v>
      </c>
      <c r="Z29" s="2">
        <v>20221229</v>
      </c>
      <c r="AA29" s="25" t="s">
        <v>187</v>
      </c>
      <c r="AB29" s="2" t="str">
        <f t="shared" si="2"/>
        <v>G6023UA418202212290019</v>
      </c>
    </row>
    <row r="30" spans="2:28" s="7" customFormat="1" ht="68.25" customHeight="1" x14ac:dyDescent="0.25">
      <c r="B30" s="1" t="s">
        <v>150</v>
      </c>
      <c r="C30" s="1" t="s">
        <v>153</v>
      </c>
      <c r="D30" s="1" t="s">
        <v>154</v>
      </c>
      <c r="E30" s="1" t="s">
        <v>154</v>
      </c>
      <c r="F30" s="1" t="s">
        <v>72</v>
      </c>
      <c r="G30" s="1" t="s">
        <v>29</v>
      </c>
      <c r="H30" s="4" t="s">
        <v>28</v>
      </c>
      <c r="I30" s="4">
        <v>100</v>
      </c>
      <c r="J30" s="5" t="s">
        <v>32</v>
      </c>
      <c r="K30" s="1" t="s">
        <v>49</v>
      </c>
      <c r="L30" s="1" t="s">
        <v>51</v>
      </c>
      <c r="M30" s="4"/>
      <c r="N30" s="1" t="s">
        <v>31</v>
      </c>
      <c r="O30" s="1" t="s">
        <v>33</v>
      </c>
      <c r="P30" s="1"/>
      <c r="Q30" s="6"/>
      <c r="R30" s="6"/>
      <c r="S30" s="6">
        <v>166860</v>
      </c>
      <c r="T30" s="6">
        <f t="shared" si="0"/>
        <v>186883.20000000001</v>
      </c>
      <c r="U30" s="4"/>
      <c r="V30" s="1" t="s">
        <v>50</v>
      </c>
      <c r="W30" s="1" t="s">
        <v>35</v>
      </c>
      <c r="X30" s="1" t="s">
        <v>112</v>
      </c>
      <c r="Y30" s="2" t="str">
        <f t="shared" si="1"/>
        <v>G6023UB418</v>
      </c>
      <c r="Z30" s="2">
        <v>20221229</v>
      </c>
      <c r="AA30" s="25" t="s">
        <v>188</v>
      </c>
      <c r="AB30" s="2" t="str">
        <f t="shared" si="2"/>
        <v>G6023UB418202212290020</v>
      </c>
    </row>
    <row r="31" spans="2:28" s="7" customFormat="1" ht="68.25" customHeight="1" x14ac:dyDescent="0.25">
      <c r="B31" s="1" t="s">
        <v>150</v>
      </c>
      <c r="C31" s="1" t="s">
        <v>153</v>
      </c>
      <c r="D31" s="1" t="s">
        <v>154</v>
      </c>
      <c r="E31" s="1" t="s">
        <v>154</v>
      </c>
      <c r="F31" s="1" t="s">
        <v>73</v>
      </c>
      <c r="G31" s="1" t="s">
        <v>29</v>
      </c>
      <c r="H31" s="4" t="s">
        <v>28</v>
      </c>
      <c r="I31" s="4">
        <v>100</v>
      </c>
      <c r="J31" s="5" t="s">
        <v>32</v>
      </c>
      <c r="K31" s="1" t="s">
        <v>49</v>
      </c>
      <c r="L31" s="1" t="s">
        <v>51</v>
      </c>
      <c r="M31" s="4"/>
      <c r="N31" s="1" t="s">
        <v>31</v>
      </c>
      <c r="O31" s="1" t="s">
        <v>33</v>
      </c>
      <c r="P31" s="1"/>
      <c r="Q31" s="6"/>
      <c r="R31" s="6"/>
      <c r="S31" s="6">
        <v>111240</v>
      </c>
      <c r="T31" s="6">
        <f t="shared" si="0"/>
        <v>124588.80000000002</v>
      </c>
      <c r="U31" s="4"/>
      <c r="V31" s="1" t="s">
        <v>50</v>
      </c>
      <c r="W31" s="1" t="s">
        <v>35</v>
      </c>
      <c r="X31" s="1" t="s">
        <v>114</v>
      </c>
      <c r="Y31" s="2" t="str">
        <f t="shared" si="1"/>
        <v>G6023UC418</v>
      </c>
      <c r="Z31" s="2">
        <v>20221229</v>
      </c>
      <c r="AA31" s="25" t="s">
        <v>189</v>
      </c>
      <c r="AB31" s="2" t="str">
        <f t="shared" si="2"/>
        <v>G6023UC418202212290021</v>
      </c>
    </row>
    <row r="32" spans="2:28" s="7" customFormat="1" ht="68.25" customHeight="1" x14ac:dyDescent="0.25">
      <c r="B32" s="1" t="s">
        <v>150</v>
      </c>
      <c r="C32" s="1" t="s">
        <v>153</v>
      </c>
      <c r="D32" s="1" t="s">
        <v>154</v>
      </c>
      <c r="E32" s="1" t="s">
        <v>154</v>
      </c>
      <c r="F32" s="1" t="s">
        <v>74</v>
      </c>
      <c r="G32" s="1" t="s">
        <v>29</v>
      </c>
      <c r="H32" s="4" t="s">
        <v>28</v>
      </c>
      <c r="I32" s="4">
        <v>100</v>
      </c>
      <c r="J32" s="5" t="s">
        <v>32</v>
      </c>
      <c r="K32" s="1" t="s">
        <v>49</v>
      </c>
      <c r="L32" s="1" t="s">
        <v>51</v>
      </c>
      <c r="M32" s="4"/>
      <c r="N32" s="1" t="s">
        <v>31</v>
      </c>
      <c r="O32" s="1" t="s">
        <v>33</v>
      </c>
      <c r="P32" s="1"/>
      <c r="Q32" s="6"/>
      <c r="R32" s="6"/>
      <c r="S32" s="6">
        <v>111240</v>
      </c>
      <c r="T32" s="6">
        <f t="shared" si="0"/>
        <v>124588.80000000002</v>
      </c>
      <c r="U32" s="4"/>
      <c r="V32" s="1" t="s">
        <v>50</v>
      </c>
      <c r="W32" s="1" t="s">
        <v>35</v>
      </c>
      <c r="X32" s="1" t="s">
        <v>115</v>
      </c>
      <c r="Y32" s="2" t="str">
        <f t="shared" si="1"/>
        <v>G6023UD418</v>
      </c>
      <c r="Z32" s="2">
        <v>20221229</v>
      </c>
      <c r="AA32" s="25" t="s">
        <v>190</v>
      </c>
      <c r="AB32" s="2" t="str">
        <f t="shared" si="2"/>
        <v>G6023UD418202212290022</v>
      </c>
    </row>
    <row r="33" spans="2:28" s="7" customFormat="1" ht="68.25" customHeight="1" x14ac:dyDescent="0.25">
      <c r="B33" s="1" t="s">
        <v>150</v>
      </c>
      <c r="C33" s="1" t="s">
        <v>153</v>
      </c>
      <c r="D33" s="1" t="s">
        <v>154</v>
      </c>
      <c r="E33" s="1" t="s">
        <v>154</v>
      </c>
      <c r="F33" s="1" t="s">
        <v>75</v>
      </c>
      <c r="G33" s="1" t="s">
        <v>29</v>
      </c>
      <c r="H33" s="4" t="s">
        <v>28</v>
      </c>
      <c r="I33" s="4">
        <v>100</v>
      </c>
      <c r="J33" s="5" t="s">
        <v>32</v>
      </c>
      <c r="K33" s="1" t="s">
        <v>49</v>
      </c>
      <c r="L33" s="1" t="s">
        <v>51</v>
      </c>
      <c r="M33" s="4"/>
      <c r="N33" s="1" t="s">
        <v>31</v>
      </c>
      <c r="O33" s="1" t="s">
        <v>33</v>
      </c>
      <c r="P33" s="1"/>
      <c r="Q33" s="6"/>
      <c r="R33" s="6"/>
      <c r="S33" s="6">
        <v>321360</v>
      </c>
      <c r="T33" s="6">
        <f t="shared" si="0"/>
        <v>359923.20000000001</v>
      </c>
      <c r="U33" s="4"/>
      <c r="V33" s="1" t="s">
        <v>50</v>
      </c>
      <c r="W33" s="1" t="s">
        <v>35</v>
      </c>
      <c r="X33" s="1" t="s">
        <v>116</v>
      </c>
      <c r="Y33" s="2" t="str">
        <f t="shared" si="1"/>
        <v>G6023UE418</v>
      </c>
      <c r="Z33" s="2">
        <v>20221229</v>
      </c>
      <c r="AA33" s="25" t="s">
        <v>191</v>
      </c>
      <c r="AB33" s="2" t="str">
        <f t="shared" si="2"/>
        <v>G6023UE418202212290023</v>
      </c>
    </row>
    <row r="34" spans="2:28" s="7" customFormat="1" ht="68.25" customHeight="1" x14ac:dyDescent="0.25">
      <c r="B34" s="1" t="s">
        <v>150</v>
      </c>
      <c r="C34" s="1" t="s">
        <v>153</v>
      </c>
      <c r="D34" s="1" t="s">
        <v>154</v>
      </c>
      <c r="E34" s="1" t="s">
        <v>154</v>
      </c>
      <c r="F34" s="1" t="s">
        <v>76</v>
      </c>
      <c r="G34" s="1" t="s">
        <v>29</v>
      </c>
      <c r="H34" s="4" t="s">
        <v>28</v>
      </c>
      <c r="I34" s="4">
        <v>100</v>
      </c>
      <c r="J34" s="5" t="s">
        <v>32</v>
      </c>
      <c r="K34" s="1" t="s">
        <v>49</v>
      </c>
      <c r="L34" s="1" t="s">
        <v>51</v>
      </c>
      <c r="M34" s="4"/>
      <c r="N34" s="1" t="s">
        <v>31</v>
      </c>
      <c r="O34" s="1" t="s">
        <v>33</v>
      </c>
      <c r="P34" s="1"/>
      <c r="Q34" s="6"/>
      <c r="R34" s="6"/>
      <c r="S34" s="6">
        <v>3691056.9600000004</v>
      </c>
      <c r="T34" s="6">
        <f t="shared" si="0"/>
        <v>4133983.795200001</v>
      </c>
      <c r="U34" s="4"/>
      <c r="V34" s="1" t="s">
        <v>50</v>
      </c>
      <c r="W34" s="1" t="s">
        <v>35</v>
      </c>
      <c r="X34" s="1" t="s">
        <v>106</v>
      </c>
      <c r="Y34" s="2" t="str">
        <f t="shared" si="1"/>
        <v>G6023U0127</v>
      </c>
      <c r="Z34" s="2">
        <v>20221229</v>
      </c>
      <c r="AA34" s="25" t="s">
        <v>192</v>
      </c>
      <c r="AB34" s="2" t="str">
        <f t="shared" si="2"/>
        <v>G6023U0127202212290024</v>
      </c>
    </row>
    <row r="35" spans="2:28" s="7" customFormat="1" ht="68.25" customHeight="1" x14ac:dyDescent="0.25">
      <c r="B35" s="1" t="s">
        <v>150</v>
      </c>
      <c r="C35" s="1" t="s">
        <v>153</v>
      </c>
      <c r="D35" s="1" t="s">
        <v>154</v>
      </c>
      <c r="E35" s="1" t="s">
        <v>154</v>
      </c>
      <c r="F35" s="1" t="s">
        <v>77</v>
      </c>
      <c r="G35" s="1" t="s">
        <v>29</v>
      </c>
      <c r="H35" s="4" t="s">
        <v>28</v>
      </c>
      <c r="I35" s="4">
        <v>100</v>
      </c>
      <c r="J35" s="5" t="s">
        <v>32</v>
      </c>
      <c r="K35" s="1" t="s">
        <v>49</v>
      </c>
      <c r="L35" s="1" t="s">
        <v>51</v>
      </c>
      <c r="M35" s="4"/>
      <c r="N35" s="1" t="s">
        <v>31</v>
      </c>
      <c r="O35" s="1" t="s">
        <v>33</v>
      </c>
      <c r="P35" s="1"/>
      <c r="Q35" s="6"/>
      <c r="R35" s="6"/>
      <c r="S35" s="6">
        <v>8210002.3199999984</v>
      </c>
      <c r="T35" s="6">
        <f t="shared" si="0"/>
        <v>9195202.5983999986</v>
      </c>
      <c r="U35" s="4"/>
      <c r="V35" s="1" t="s">
        <v>50</v>
      </c>
      <c r="W35" s="1" t="s">
        <v>35</v>
      </c>
      <c r="X35" s="1" t="s">
        <v>109</v>
      </c>
      <c r="Y35" s="2" t="str">
        <f t="shared" si="1"/>
        <v>G6023UA127</v>
      </c>
      <c r="Z35" s="2">
        <v>20221229</v>
      </c>
      <c r="AA35" s="25" t="s">
        <v>193</v>
      </c>
      <c r="AB35" s="2" t="str">
        <f t="shared" si="2"/>
        <v>G6023UA127202212290025</v>
      </c>
    </row>
    <row r="36" spans="2:28" s="7" customFormat="1" ht="68.25" customHeight="1" x14ac:dyDescent="0.25">
      <c r="B36" s="1" t="s">
        <v>150</v>
      </c>
      <c r="C36" s="1" t="s">
        <v>153</v>
      </c>
      <c r="D36" s="1" t="s">
        <v>154</v>
      </c>
      <c r="E36" s="1" t="s">
        <v>154</v>
      </c>
      <c r="F36" s="1" t="s">
        <v>78</v>
      </c>
      <c r="G36" s="1" t="s">
        <v>29</v>
      </c>
      <c r="H36" s="4" t="s">
        <v>28</v>
      </c>
      <c r="I36" s="4">
        <v>100</v>
      </c>
      <c r="J36" s="5" t="s">
        <v>32</v>
      </c>
      <c r="K36" s="1" t="s">
        <v>49</v>
      </c>
      <c r="L36" s="1" t="s">
        <v>51</v>
      </c>
      <c r="M36" s="4"/>
      <c r="N36" s="1" t="s">
        <v>31</v>
      </c>
      <c r="O36" s="1" t="s">
        <v>33</v>
      </c>
      <c r="P36" s="1"/>
      <c r="Q36" s="6"/>
      <c r="R36" s="6"/>
      <c r="S36" s="6">
        <v>3248215.8999999994</v>
      </c>
      <c r="T36" s="6">
        <f t="shared" si="0"/>
        <v>3638001.8079999997</v>
      </c>
      <c r="U36" s="4"/>
      <c r="V36" s="1" t="s">
        <v>50</v>
      </c>
      <c r="W36" s="1" t="s">
        <v>35</v>
      </c>
      <c r="X36" s="1" t="s">
        <v>111</v>
      </c>
      <c r="Y36" s="2" t="str">
        <f t="shared" si="1"/>
        <v>G6023UB127</v>
      </c>
      <c r="Z36" s="2">
        <v>20221229</v>
      </c>
      <c r="AA36" s="25" t="s">
        <v>194</v>
      </c>
      <c r="AB36" s="2" t="str">
        <f t="shared" si="2"/>
        <v>G6023UB127202212290026</v>
      </c>
    </row>
    <row r="37" spans="2:28" s="7" customFormat="1" ht="68.25" customHeight="1" x14ac:dyDescent="0.25">
      <c r="B37" s="1" t="s">
        <v>150</v>
      </c>
      <c r="C37" s="1" t="s">
        <v>153</v>
      </c>
      <c r="D37" s="1" t="s">
        <v>154</v>
      </c>
      <c r="E37" s="1" t="s">
        <v>154</v>
      </c>
      <c r="F37" s="1" t="s">
        <v>79</v>
      </c>
      <c r="G37" s="1" t="s">
        <v>29</v>
      </c>
      <c r="H37" s="4" t="s">
        <v>28</v>
      </c>
      <c r="I37" s="4">
        <v>100</v>
      </c>
      <c r="J37" s="5" t="s">
        <v>32</v>
      </c>
      <c r="K37" s="1" t="s">
        <v>49</v>
      </c>
      <c r="L37" s="1" t="s">
        <v>51</v>
      </c>
      <c r="M37" s="4"/>
      <c r="N37" s="1" t="s">
        <v>31</v>
      </c>
      <c r="O37" s="1" t="s">
        <v>33</v>
      </c>
      <c r="P37" s="1"/>
      <c r="Q37" s="6"/>
      <c r="R37" s="6"/>
      <c r="S37" s="6">
        <v>3248420.7099999995</v>
      </c>
      <c r="T37" s="6">
        <f t="shared" si="0"/>
        <v>3638231.1952</v>
      </c>
      <c r="U37" s="4"/>
      <c r="V37" s="1" t="s">
        <v>50</v>
      </c>
      <c r="W37" s="1" t="s">
        <v>35</v>
      </c>
      <c r="X37" s="1" t="s">
        <v>113</v>
      </c>
      <c r="Y37" s="2" t="str">
        <f t="shared" si="1"/>
        <v>G6023UC127</v>
      </c>
      <c r="Z37" s="2">
        <v>20221229</v>
      </c>
      <c r="AA37" s="25" t="s">
        <v>195</v>
      </c>
      <c r="AB37" s="2" t="str">
        <f t="shared" si="2"/>
        <v>G6023UC127202212290027</v>
      </c>
    </row>
    <row r="38" spans="2:28" s="7" customFormat="1" ht="68.25" customHeight="1" x14ac:dyDescent="0.25">
      <c r="B38" s="1" t="s">
        <v>150</v>
      </c>
      <c r="C38" s="1" t="s">
        <v>153</v>
      </c>
      <c r="D38" s="1" t="s">
        <v>154</v>
      </c>
      <c r="E38" s="1" t="s">
        <v>154</v>
      </c>
      <c r="F38" s="1" t="s">
        <v>52</v>
      </c>
      <c r="G38" s="1" t="s">
        <v>29</v>
      </c>
      <c r="H38" s="4" t="s">
        <v>28</v>
      </c>
      <c r="I38" s="4">
        <v>100</v>
      </c>
      <c r="J38" s="5" t="s">
        <v>32</v>
      </c>
      <c r="K38" s="1" t="s">
        <v>49</v>
      </c>
      <c r="L38" s="1" t="s">
        <v>51</v>
      </c>
      <c r="M38" s="4"/>
      <c r="N38" s="1" t="s">
        <v>31</v>
      </c>
      <c r="O38" s="1" t="s">
        <v>33</v>
      </c>
      <c r="P38" s="1"/>
      <c r="Q38" s="6"/>
      <c r="R38" s="6"/>
      <c r="S38" s="6">
        <v>240278.40000000005</v>
      </c>
      <c r="T38" s="6">
        <f t="shared" si="0"/>
        <v>269111.80800000008</v>
      </c>
      <c r="U38" s="4"/>
      <c r="V38" s="1" t="s">
        <v>50</v>
      </c>
      <c r="W38" s="1" t="s">
        <v>35</v>
      </c>
      <c r="X38" s="1" t="s">
        <v>108</v>
      </c>
      <c r="Y38" s="2" t="str">
        <f t="shared" si="1"/>
        <v>G6023U0568</v>
      </c>
      <c r="Z38" s="2">
        <v>20221229</v>
      </c>
      <c r="AA38" s="25" t="s">
        <v>196</v>
      </c>
      <c r="AB38" s="2" t="str">
        <f t="shared" si="2"/>
        <v>G6023U0568202212290028</v>
      </c>
    </row>
    <row r="39" spans="2:28" s="7" customFormat="1" ht="68.25" customHeight="1" x14ac:dyDescent="0.25">
      <c r="B39" s="1" t="s">
        <v>150</v>
      </c>
      <c r="C39" s="1" t="s">
        <v>153</v>
      </c>
      <c r="D39" s="1" t="s">
        <v>154</v>
      </c>
      <c r="E39" s="1" t="s">
        <v>154</v>
      </c>
      <c r="F39" s="1" t="s">
        <v>37</v>
      </c>
      <c r="G39" s="1" t="s">
        <v>29</v>
      </c>
      <c r="H39" s="4" t="s">
        <v>28</v>
      </c>
      <c r="I39" s="4">
        <v>100</v>
      </c>
      <c r="J39" s="5" t="s">
        <v>32</v>
      </c>
      <c r="K39" s="1" t="s">
        <v>53</v>
      </c>
      <c r="L39" s="1" t="s">
        <v>57</v>
      </c>
      <c r="M39" s="4"/>
      <c r="N39" s="1" t="s">
        <v>31</v>
      </c>
      <c r="O39" s="1" t="s">
        <v>33</v>
      </c>
      <c r="P39" s="1" t="s">
        <v>82</v>
      </c>
      <c r="Q39" s="6"/>
      <c r="R39" s="6"/>
      <c r="S39" s="6">
        <v>2226976.91</v>
      </c>
      <c r="T39" s="6">
        <f t="shared" si="0"/>
        <v>2494214.1392000006</v>
      </c>
      <c r="U39" s="4"/>
      <c r="V39" s="1" t="s">
        <v>54</v>
      </c>
      <c r="W39" s="1" t="s">
        <v>35</v>
      </c>
      <c r="X39" s="1" t="s">
        <v>125</v>
      </c>
      <c r="Y39" s="2" t="str">
        <f t="shared" si="1"/>
        <v>G7023UD127</v>
      </c>
      <c r="Z39" s="2">
        <v>20221229</v>
      </c>
      <c r="AA39" s="25" t="s">
        <v>197</v>
      </c>
      <c r="AB39" s="2" t="str">
        <f t="shared" si="2"/>
        <v>G7023UD127202212290029</v>
      </c>
    </row>
    <row r="40" spans="2:28" s="7" customFormat="1" ht="68.25" customHeight="1" x14ac:dyDescent="0.25">
      <c r="B40" s="1" t="s">
        <v>150</v>
      </c>
      <c r="C40" s="1" t="s">
        <v>153</v>
      </c>
      <c r="D40" s="1" t="s">
        <v>154</v>
      </c>
      <c r="E40" s="1" t="s">
        <v>154</v>
      </c>
      <c r="F40" s="1" t="s">
        <v>83</v>
      </c>
      <c r="G40" s="1" t="s">
        <v>29</v>
      </c>
      <c r="H40" s="4" t="s">
        <v>28</v>
      </c>
      <c r="I40" s="4">
        <v>100</v>
      </c>
      <c r="J40" s="5" t="s">
        <v>32</v>
      </c>
      <c r="K40" s="1" t="s">
        <v>53</v>
      </c>
      <c r="L40" s="1" t="s">
        <v>57</v>
      </c>
      <c r="M40" s="4"/>
      <c r="N40" s="1" t="s">
        <v>31</v>
      </c>
      <c r="O40" s="1" t="s">
        <v>33</v>
      </c>
      <c r="P40" s="1" t="s">
        <v>82</v>
      </c>
      <c r="Q40" s="6"/>
      <c r="R40" s="6"/>
      <c r="S40" s="6">
        <v>2037293.9</v>
      </c>
      <c r="T40" s="6">
        <f t="shared" si="0"/>
        <v>2281769.1680000001</v>
      </c>
      <c r="U40" s="4"/>
      <c r="V40" s="1" t="s">
        <v>54</v>
      </c>
      <c r="W40" s="1" t="s">
        <v>35</v>
      </c>
      <c r="X40" s="1" t="s">
        <v>126</v>
      </c>
      <c r="Y40" s="2" t="str">
        <f t="shared" si="1"/>
        <v>G7023UE127</v>
      </c>
      <c r="Z40" s="2">
        <v>20221229</v>
      </c>
      <c r="AA40" s="25" t="s">
        <v>198</v>
      </c>
      <c r="AB40" s="2" t="str">
        <f t="shared" si="2"/>
        <v>G7023UE127202212290030</v>
      </c>
    </row>
    <row r="41" spans="2:28" s="7" customFormat="1" ht="68.25" customHeight="1" x14ac:dyDescent="0.25">
      <c r="B41" s="1" t="s">
        <v>150</v>
      </c>
      <c r="C41" s="1" t="s">
        <v>153</v>
      </c>
      <c r="D41" s="1" t="s">
        <v>154</v>
      </c>
      <c r="E41" s="1" t="s">
        <v>154</v>
      </c>
      <c r="F41" s="1" t="s">
        <v>84</v>
      </c>
      <c r="G41" s="1" t="s">
        <v>29</v>
      </c>
      <c r="H41" s="4" t="s">
        <v>28</v>
      </c>
      <c r="I41" s="4">
        <v>100</v>
      </c>
      <c r="J41" s="5" t="s">
        <v>32</v>
      </c>
      <c r="K41" s="1" t="s">
        <v>53</v>
      </c>
      <c r="L41" s="1" t="s">
        <v>57</v>
      </c>
      <c r="M41" s="4"/>
      <c r="N41" s="1" t="s">
        <v>31</v>
      </c>
      <c r="O41" s="1" t="s">
        <v>33</v>
      </c>
      <c r="P41" s="1" t="s">
        <v>82</v>
      </c>
      <c r="Q41" s="6"/>
      <c r="R41" s="6"/>
      <c r="S41" s="6">
        <v>3752749.7</v>
      </c>
      <c r="T41" s="6">
        <f t="shared" si="0"/>
        <v>4203079.6640000008</v>
      </c>
      <c r="U41" s="4"/>
      <c r="V41" s="1" t="s">
        <v>54</v>
      </c>
      <c r="W41" s="1" t="s">
        <v>35</v>
      </c>
      <c r="X41" s="1" t="s">
        <v>121</v>
      </c>
      <c r="Y41" s="2" t="str">
        <f t="shared" si="1"/>
        <v>G7023UB127</v>
      </c>
      <c r="Z41" s="2">
        <v>20221229</v>
      </c>
      <c r="AA41" s="25" t="s">
        <v>199</v>
      </c>
      <c r="AB41" s="2" t="str">
        <f t="shared" si="2"/>
        <v>G7023UB127202212290031</v>
      </c>
    </row>
    <row r="42" spans="2:28" s="7" customFormat="1" ht="68.25" customHeight="1" x14ac:dyDescent="0.25">
      <c r="B42" s="1" t="s">
        <v>150</v>
      </c>
      <c r="C42" s="1" t="s">
        <v>153</v>
      </c>
      <c r="D42" s="1" t="s">
        <v>154</v>
      </c>
      <c r="E42" s="1" t="s">
        <v>154</v>
      </c>
      <c r="F42" s="1" t="s">
        <v>37</v>
      </c>
      <c r="G42" s="1" t="s">
        <v>29</v>
      </c>
      <c r="H42" s="4" t="s">
        <v>28</v>
      </c>
      <c r="I42" s="4">
        <v>100</v>
      </c>
      <c r="J42" s="5" t="s">
        <v>32</v>
      </c>
      <c r="K42" s="1" t="s">
        <v>53</v>
      </c>
      <c r="L42" s="1" t="s">
        <v>57</v>
      </c>
      <c r="M42" s="4"/>
      <c r="N42" s="1" t="s">
        <v>31</v>
      </c>
      <c r="O42" s="1" t="s">
        <v>33</v>
      </c>
      <c r="P42" s="1" t="s">
        <v>82</v>
      </c>
      <c r="Q42" s="6"/>
      <c r="R42" s="6"/>
      <c r="S42" s="6">
        <v>167595732.80000001</v>
      </c>
      <c r="T42" s="6">
        <f t="shared" si="0"/>
        <v>187707220.73600003</v>
      </c>
      <c r="U42" s="4"/>
      <c r="V42" s="1" t="s">
        <v>54</v>
      </c>
      <c r="W42" s="1" t="s">
        <v>35</v>
      </c>
      <c r="X42" s="1" t="s">
        <v>117</v>
      </c>
      <c r="Y42" s="2" t="str">
        <f t="shared" si="1"/>
        <v>G7023U0127</v>
      </c>
      <c r="Z42" s="2">
        <v>20221229</v>
      </c>
      <c r="AA42" s="25" t="s">
        <v>200</v>
      </c>
      <c r="AB42" s="2" t="str">
        <f t="shared" si="2"/>
        <v>G7023U0127202212290032</v>
      </c>
    </row>
    <row r="43" spans="2:28" s="7" customFormat="1" ht="68.25" customHeight="1" x14ac:dyDescent="0.25">
      <c r="B43" s="1" t="s">
        <v>150</v>
      </c>
      <c r="C43" s="1" t="s">
        <v>153</v>
      </c>
      <c r="D43" s="1" t="s">
        <v>154</v>
      </c>
      <c r="E43" s="1" t="s">
        <v>154</v>
      </c>
      <c r="F43" s="1" t="s">
        <v>85</v>
      </c>
      <c r="G43" s="1" t="s">
        <v>29</v>
      </c>
      <c r="H43" s="4" t="s">
        <v>28</v>
      </c>
      <c r="I43" s="4">
        <v>100</v>
      </c>
      <c r="J43" s="5" t="s">
        <v>32</v>
      </c>
      <c r="K43" s="1" t="s">
        <v>53</v>
      </c>
      <c r="L43" s="1" t="s">
        <v>57</v>
      </c>
      <c r="M43" s="4"/>
      <c r="N43" s="1" t="s">
        <v>31</v>
      </c>
      <c r="O43" s="1" t="s">
        <v>33</v>
      </c>
      <c r="P43" s="1" t="s">
        <v>82</v>
      </c>
      <c r="Q43" s="6"/>
      <c r="R43" s="6"/>
      <c r="S43" s="6">
        <v>3687839.7336000004</v>
      </c>
      <c r="T43" s="6">
        <f t="shared" si="0"/>
        <v>4130380.5016320008</v>
      </c>
      <c r="U43" s="4"/>
      <c r="V43" s="1" t="s">
        <v>54</v>
      </c>
      <c r="W43" s="1" t="s">
        <v>35</v>
      </c>
      <c r="X43" s="1" t="s">
        <v>123</v>
      </c>
      <c r="Y43" s="2" t="str">
        <f t="shared" si="1"/>
        <v>G7023UC127</v>
      </c>
      <c r="Z43" s="2">
        <v>20221229</v>
      </c>
      <c r="AA43" s="25" t="s">
        <v>201</v>
      </c>
      <c r="AB43" s="2" t="str">
        <f t="shared" si="2"/>
        <v>G7023UC127202212290033</v>
      </c>
    </row>
    <row r="44" spans="2:28" s="7" customFormat="1" ht="68.25" customHeight="1" x14ac:dyDescent="0.25">
      <c r="B44" s="1" t="s">
        <v>150</v>
      </c>
      <c r="C44" s="1" t="s">
        <v>153</v>
      </c>
      <c r="D44" s="1" t="s">
        <v>154</v>
      </c>
      <c r="E44" s="1" t="s">
        <v>154</v>
      </c>
      <c r="F44" s="1" t="s">
        <v>85</v>
      </c>
      <c r="G44" s="1" t="s">
        <v>29</v>
      </c>
      <c r="H44" s="4" t="s">
        <v>28</v>
      </c>
      <c r="I44" s="4">
        <v>100</v>
      </c>
      <c r="J44" s="5" t="s">
        <v>32</v>
      </c>
      <c r="K44" s="1" t="s">
        <v>53</v>
      </c>
      <c r="L44" s="1" t="s">
        <v>57</v>
      </c>
      <c r="M44" s="4"/>
      <c r="N44" s="1" t="s">
        <v>31</v>
      </c>
      <c r="O44" s="1" t="s">
        <v>33</v>
      </c>
      <c r="P44" s="1" t="s">
        <v>82</v>
      </c>
      <c r="Q44" s="6"/>
      <c r="R44" s="6"/>
      <c r="S44" s="6">
        <v>5445649.4400000004</v>
      </c>
      <c r="T44" s="6">
        <f t="shared" si="0"/>
        <v>6099127.3728000009</v>
      </c>
      <c r="U44" s="4"/>
      <c r="V44" s="1" t="s">
        <v>54</v>
      </c>
      <c r="W44" s="1" t="s">
        <v>35</v>
      </c>
      <c r="X44" s="1" t="s">
        <v>119</v>
      </c>
      <c r="Y44" s="2" t="str">
        <f t="shared" si="1"/>
        <v>G7023UA127</v>
      </c>
      <c r="Z44" s="2">
        <v>20221229</v>
      </c>
      <c r="AA44" s="25" t="s">
        <v>202</v>
      </c>
      <c r="AB44" s="2" t="str">
        <f t="shared" si="2"/>
        <v>G7023UA127202212290034</v>
      </c>
    </row>
    <row r="45" spans="2:28" s="7" customFormat="1" ht="68.25" customHeight="1" x14ac:dyDescent="0.25">
      <c r="B45" s="1" t="s">
        <v>150</v>
      </c>
      <c r="C45" s="1" t="s">
        <v>153</v>
      </c>
      <c r="D45" s="1" t="s">
        <v>154</v>
      </c>
      <c r="E45" s="1" t="s">
        <v>154</v>
      </c>
      <c r="F45" s="1" t="s">
        <v>86</v>
      </c>
      <c r="G45" s="1" t="s">
        <v>29</v>
      </c>
      <c r="H45" s="4" t="s">
        <v>28</v>
      </c>
      <c r="I45" s="4">
        <v>100</v>
      </c>
      <c r="J45" s="5" t="s">
        <v>32</v>
      </c>
      <c r="K45" s="1" t="s">
        <v>53</v>
      </c>
      <c r="L45" s="1" t="s">
        <v>87</v>
      </c>
      <c r="M45" s="4"/>
      <c r="N45" s="1" t="s">
        <v>31</v>
      </c>
      <c r="O45" s="1" t="s">
        <v>33</v>
      </c>
      <c r="P45" s="1" t="s">
        <v>82</v>
      </c>
      <c r="Q45" s="6"/>
      <c r="R45" s="6"/>
      <c r="S45" s="6">
        <v>963492</v>
      </c>
      <c r="T45" s="6">
        <f t="shared" si="0"/>
        <v>1079111.04</v>
      </c>
      <c r="U45" s="4"/>
      <c r="V45" s="1" t="s">
        <v>54</v>
      </c>
      <c r="W45" s="1" t="s">
        <v>35</v>
      </c>
      <c r="X45" s="1" t="s">
        <v>122</v>
      </c>
      <c r="Y45" s="2" t="str">
        <f t="shared" si="1"/>
        <v>G7023UB418</v>
      </c>
      <c r="Z45" s="2">
        <v>20221229</v>
      </c>
      <c r="AA45" s="25" t="s">
        <v>203</v>
      </c>
      <c r="AB45" s="2" t="str">
        <f t="shared" si="2"/>
        <v>G7023UB418202212290035</v>
      </c>
    </row>
    <row r="46" spans="2:28" s="7" customFormat="1" ht="68.25" customHeight="1" x14ac:dyDescent="0.25">
      <c r="B46" s="1" t="s">
        <v>150</v>
      </c>
      <c r="C46" s="1" t="s">
        <v>153</v>
      </c>
      <c r="D46" s="1" t="s">
        <v>154</v>
      </c>
      <c r="E46" s="1" t="s">
        <v>154</v>
      </c>
      <c r="F46" s="1" t="s">
        <v>86</v>
      </c>
      <c r="G46" s="1" t="s">
        <v>29</v>
      </c>
      <c r="H46" s="4" t="s">
        <v>28</v>
      </c>
      <c r="I46" s="4">
        <v>100</v>
      </c>
      <c r="J46" s="5" t="s">
        <v>32</v>
      </c>
      <c r="K46" s="1" t="s">
        <v>53</v>
      </c>
      <c r="L46" s="1" t="s">
        <v>87</v>
      </c>
      <c r="M46" s="4"/>
      <c r="N46" s="1" t="s">
        <v>31</v>
      </c>
      <c r="O46" s="1" t="s">
        <v>33</v>
      </c>
      <c r="P46" s="1" t="s">
        <v>82</v>
      </c>
      <c r="Q46" s="6"/>
      <c r="R46" s="6"/>
      <c r="S46" s="6">
        <v>27204</v>
      </c>
      <c r="T46" s="6">
        <f t="shared" si="0"/>
        <v>30468.480000000003</v>
      </c>
      <c r="U46" s="4"/>
      <c r="V46" s="1" t="s">
        <v>54</v>
      </c>
      <c r="W46" s="1" t="s">
        <v>35</v>
      </c>
      <c r="X46" s="1" t="s">
        <v>120</v>
      </c>
      <c r="Y46" s="2" t="str">
        <f t="shared" si="1"/>
        <v>G7023UA418</v>
      </c>
      <c r="Z46" s="2">
        <v>20221229</v>
      </c>
      <c r="AA46" s="25" t="s">
        <v>204</v>
      </c>
      <c r="AB46" s="2" t="str">
        <f t="shared" si="2"/>
        <v>G7023UA418202212290036</v>
      </c>
    </row>
    <row r="47" spans="2:28" s="7" customFormat="1" ht="68.25" customHeight="1" x14ac:dyDescent="0.25">
      <c r="B47" s="1" t="s">
        <v>150</v>
      </c>
      <c r="C47" s="1" t="s">
        <v>153</v>
      </c>
      <c r="D47" s="1" t="s">
        <v>154</v>
      </c>
      <c r="E47" s="1" t="s">
        <v>154</v>
      </c>
      <c r="F47" s="1" t="s">
        <v>86</v>
      </c>
      <c r="G47" s="1" t="s">
        <v>29</v>
      </c>
      <c r="H47" s="4" t="s">
        <v>28</v>
      </c>
      <c r="I47" s="4">
        <v>100</v>
      </c>
      <c r="J47" s="5" t="s">
        <v>32</v>
      </c>
      <c r="K47" s="1" t="s">
        <v>53</v>
      </c>
      <c r="L47" s="1" t="s">
        <v>87</v>
      </c>
      <c r="M47" s="4"/>
      <c r="N47" s="1" t="s">
        <v>31</v>
      </c>
      <c r="O47" s="1" t="s">
        <v>33</v>
      </c>
      <c r="P47" s="1" t="s">
        <v>82</v>
      </c>
      <c r="Q47" s="6"/>
      <c r="R47" s="6"/>
      <c r="S47" s="6">
        <v>21384</v>
      </c>
      <c r="T47" s="6">
        <f t="shared" si="0"/>
        <v>23950.080000000002</v>
      </c>
      <c r="U47" s="4"/>
      <c r="V47" s="1" t="s">
        <v>54</v>
      </c>
      <c r="W47" s="1" t="s">
        <v>35</v>
      </c>
      <c r="X47" s="1" t="s">
        <v>124</v>
      </c>
      <c r="Y47" s="2" t="str">
        <f t="shared" si="1"/>
        <v>G7023UC418</v>
      </c>
      <c r="Z47" s="2">
        <v>20221229</v>
      </c>
      <c r="AA47" s="25" t="s">
        <v>205</v>
      </c>
      <c r="AB47" s="2" t="str">
        <f t="shared" si="2"/>
        <v>G7023UC418202212290037</v>
      </c>
    </row>
    <row r="48" spans="2:28" s="7" customFormat="1" ht="68.25" customHeight="1" x14ac:dyDescent="0.25">
      <c r="B48" s="1" t="s">
        <v>150</v>
      </c>
      <c r="C48" s="1" t="s">
        <v>153</v>
      </c>
      <c r="D48" s="1" t="s">
        <v>154</v>
      </c>
      <c r="E48" s="1" t="s">
        <v>154</v>
      </c>
      <c r="F48" s="1" t="s">
        <v>86</v>
      </c>
      <c r="G48" s="1" t="s">
        <v>29</v>
      </c>
      <c r="H48" s="4" t="s">
        <v>28</v>
      </c>
      <c r="I48" s="4">
        <v>100</v>
      </c>
      <c r="J48" s="5" t="s">
        <v>32</v>
      </c>
      <c r="K48" s="1" t="s">
        <v>53</v>
      </c>
      <c r="L48" s="1" t="s">
        <v>87</v>
      </c>
      <c r="M48" s="4"/>
      <c r="N48" s="1" t="s">
        <v>31</v>
      </c>
      <c r="O48" s="1" t="s">
        <v>33</v>
      </c>
      <c r="P48" s="1" t="s">
        <v>82</v>
      </c>
      <c r="Q48" s="6"/>
      <c r="R48" s="6"/>
      <c r="S48" s="6">
        <v>183672</v>
      </c>
      <c r="T48" s="6">
        <f t="shared" si="0"/>
        <v>205712.64000000001</v>
      </c>
      <c r="U48" s="4"/>
      <c r="V48" s="1" t="s">
        <v>54</v>
      </c>
      <c r="W48" s="1" t="s">
        <v>35</v>
      </c>
      <c r="X48" s="1" t="s">
        <v>118</v>
      </c>
      <c r="Y48" s="2" t="str">
        <f t="shared" si="1"/>
        <v>G7023U0418</v>
      </c>
      <c r="Z48" s="2">
        <v>20221229</v>
      </c>
      <c r="AA48" s="25" t="s">
        <v>206</v>
      </c>
      <c r="AB48" s="2" t="str">
        <f t="shared" si="2"/>
        <v>G7023U0418202212290038</v>
      </c>
    </row>
    <row r="49" spans="1:28" s="7" customFormat="1" ht="68.25" customHeight="1" x14ac:dyDescent="0.25">
      <c r="B49" s="1" t="s">
        <v>150</v>
      </c>
      <c r="C49" s="1" t="s">
        <v>153</v>
      </c>
      <c r="D49" s="1" t="s">
        <v>154</v>
      </c>
      <c r="E49" s="1" t="s">
        <v>154</v>
      </c>
      <c r="F49" s="1" t="s">
        <v>27</v>
      </c>
      <c r="G49" s="1" t="s">
        <v>29</v>
      </c>
      <c r="H49" s="4" t="s">
        <v>28</v>
      </c>
      <c r="I49" s="4">
        <v>100</v>
      </c>
      <c r="J49" s="5" t="s">
        <v>32</v>
      </c>
      <c r="K49" s="1" t="s">
        <v>55</v>
      </c>
      <c r="L49" s="1" t="s">
        <v>58</v>
      </c>
      <c r="M49" s="4"/>
      <c r="N49" s="1" t="s">
        <v>31</v>
      </c>
      <c r="O49" s="1" t="s">
        <v>33</v>
      </c>
      <c r="P49" s="1"/>
      <c r="Q49" s="6"/>
      <c r="R49" s="6"/>
      <c r="S49" s="6">
        <v>2340600</v>
      </c>
      <c r="T49" s="6">
        <f t="shared" si="0"/>
        <v>2621472.0000000005</v>
      </c>
      <c r="U49" s="4"/>
      <c r="V49" s="1" t="s">
        <v>56</v>
      </c>
      <c r="W49" s="1" t="s">
        <v>35</v>
      </c>
      <c r="X49" s="1" t="s">
        <v>99</v>
      </c>
      <c r="Y49" s="2" t="str">
        <f t="shared" si="1"/>
        <v>G8023U0418</v>
      </c>
      <c r="Z49" s="2">
        <v>20221229</v>
      </c>
      <c r="AA49" s="25" t="s">
        <v>207</v>
      </c>
      <c r="AB49" s="2" t="str">
        <f t="shared" si="2"/>
        <v>G8023U0418202212290039</v>
      </c>
    </row>
    <row r="50" spans="1:28" s="7" customFormat="1" ht="68.25" customHeight="1" x14ac:dyDescent="0.25">
      <c r="B50" s="1" t="s">
        <v>150</v>
      </c>
      <c r="C50" s="1" t="s">
        <v>153</v>
      </c>
      <c r="D50" s="1" t="s">
        <v>154</v>
      </c>
      <c r="E50" s="1" t="s">
        <v>154</v>
      </c>
      <c r="F50" s="1" t="s">
        <v>37</v>
      </c>
      <c r="G50" s="1" t="s">
        <v>29</v>
      </c>
      <c r="H50" s="4" t="s">
        <v>28</v>
      </c>
      <c r="I50" s="4">
        <v>100</v>
      </c>
      <c r="J50" s="5" t="s">
        <v>32</v>
      </c>
      <c r="K50" s="1" t="s">
        <v>55</v>
      </c>
      <c r="L50" s="1" t="s">
        <v>58</v>
      </c>
      <c r="M50" s="4"/>
      <c r="N50" s="1" t="s">
        <v>31</v>
      </c>
      <c r="O50" s="1" t="s">
        <v>33</v>
      </c>
      <c r="P50" s="1"/>
      <c r="Q50" s="6"/>
      <c r="R50" s="6"/>
      <c r="S50" s="6">
        <v>696900340.5</v>
      </c>
      <c r="T50" s="6">
        <f t="shared" si="0"/>
        <v>780528381.36000013</v>
      </c>
      <c r="U50" s="4"/>
      <c r="V50" s="1" t="s">
        <v>56</v>
      </c>
      <c r="W50" s="1" t="s">
        <v>35</v>
      </c>
      <c r="X50" s="1" t="s">
        <v>100</v>
      </c>
      <c r="Y50" s="2" t="str">
        <f t="shared" si="1"/>
        <v>G8023U0127</v>
      </c>
      <c r="Z50" s="2">
        <v>20221229</v>
      </c>
      <c r="AA50" s="25" t="s">
        <v>208</v>
      </c>
      <c r="AB50" s="2" t="str">
        <f t="shared" si="2"/>
        <v>G8023U0127202212290040</v>
      </c>
    </row>
    <row r="51" spans="1:28" s="7" customFormat="1" ht="68.25" customHeight="1" x14ac:dyDescent="0.25">
      <c r="B51" s="1" t="s">
        <v>150</v>
      </c>
      <c r="C51" s="1" t="s">
        <v>153</v>
      </c>
      <c r="D51" s="1" t="s">
        <v>154</v>
      </c>
      <c r="E51" s="1" t="s">
        <v>154</v>
      </c>
      <c r="F51" s="1" t="s">
        <v>37</v>
      </c>
      <c r="G51" s="1" t="s">
        <v>29</v>
      </c>
      <c r="H51" s="4" t="s">
        <v>28</v>
      </c>
      <c r="I51" s="4">
        <v>100</v>
      </c>
      <c r="J51" s="5" t="s">
        <v>32</v>
      </c>
      <c r="K51" s="1" t="s">
        <v>61</v>
      </c>
      <c r="L51" s="1" t="s">
        <v>60</v>
      </c>
      <c r="M51" s="4"/>
      <c r="N51" s="1" t="s">
        <v>31</v>
      </c>
      <c r="O51" s="1" t="s">
        <v>33</v>
      </c>
      <c r="P51" s="1"/>
      <c r="Q51" s="6"/>
      <c r="R51" s="6"/>
      <c r="S51" s="6">
        <v>6358400</v>
      </c>
      <c r="T51" s="6">
        <f t="shared" si="0"/>
        <v>7121408.0000000009</v>
      </c>
      <c r="U51" s="4"/>
      <c r="V51" s="1" t="s">
        <v>59</v>
      </c>
      <c r="W51" s="1" t="s">
        <v>35</v>
      </c>
      <c r="X51" s="1" t="s">
        <v>88</v>
      </c>
      <c r="Y51" s="2" t="str">
        <f t="shared" si="1"/>
        <v>GK023UB127</v>
      </c>
      <c r="Z51" s="2">
        <v>20221229</v>
      </c>
      <c r="AA51" s="25" t="s">
        <v>209</v>
      </c>
      <c r="AB51" s="2" t="str">
        <f t="shared" si="2"/>
        <v>GK023UB127202212290041</v>
      </c>
    </row>
    <row r="52" spans="1:28" s="7" customFormat="1" ht="68.25" customHeight="1" x14ac:dyDescent="0.25">
      <c r="B52" s="1" t="s">
        <v>150</v>
      </c>
      <c r="C52" s="1" t="s">
        <v>153</v>
      </c>
      <c r="D52" s="1" t="s">
        <v>154</v>
      </c>
      <c r="E52" s="1" t="s">
        <v>154</v>
      </c>
      <c r="F52" s="1" t="s">
        <v>37</v>
      </c>
      <c r="G52" s="1" t="s">
        <v>29</v>
      </c>
      <c r="H52" s="4" t="s">
        <v>28</v>
      </c>
      <c r="I52" s="4">
        <v>100</v>
      </c>
      <c r="J52" s="5" t="s">
        <v>32</v>
      </c>
      <c r="K52" s="1" t="s">
        <v>61</v>
      </c>
      <c r="L52" s="1" t="s">
        <v>60</v>
      </c>
      <c r="M52" s="4"/>
      <c r="N52" s="1" t="s">
        <v>31</v>
      </c>
      <c r="O52" s="1" t="s">
        <v>33</v>
      </c>
      <c r="P52" s="1"/>
      <c r="Q52" s="6"/>
      <c r="R52" s="6"/>
      <c r="S52" s="6">
        <v>9381960</v>
      </c>
      <c r="T52" s="6">
        <f t="shared" si="0"/>
        <v>10507795.200000001</v>
      </c>
      <c r="U52" s="4"/>
      <c r="V52" s="1" t="s">
        <v>59</v>
      </c>
      <c r="W52" s="1" t="s">
        <v>35</v>
      </c>
      <c r="X52" s="1" t="s">
        <v>89</v>
      </c>
      <c r="Y52" s="2" t="str">
        <f t="shared" si="1"/>
        <v>GK023UC127</v>
      </c>
      <c r="Z52" s="2">
        <v>20221229</v>
      </c>
      <c r="AA52" s="25" t="s">
        <v>210</v>
      </c>
      <c r="AB52" s="2" t="str">
        <f t="shared" si="2"/>
        <v>GK023UC127202212290042</v>
      </c>
    </row>
    <row r="53" spans="1:28" s="7" customFormat="1" ht="68.25" customHeight="1" x14ac:dyDescent="0.25">
      <c r="B53" s="1" t="s">
        <v>150</v>
      </c>
      <c r="C53" s="1" t="s">
        <v>153</v>
      </c>
      <c r="D53" s="1" t="s">
        <v>154</v>
      </c>
      <c r="E53" s="1" t="s">
        <v>154</v>
      </c>
      <c r="F53" s="1" t="s">
        <v>37</v>
      </c>
      <c r="G53" s="1" t="s">
        <v>29</v>
      </c>
      <c r="H53" s="4" t="s">
        <v>28</v>
      </c>
      <c r="I53" s="4">
        <v>100</v>
      </c>
      <c r="J53" s="5" t="s">
        <v>32</v>
      </c>
      <c r="K53" s="1" t="s">
        <v>61</v>
      </c>
      <c r="L53" s="1" t="s">
        <v>91</v>
      </c>
      <c r="M53" s="4"/>
      <c r="N53" s="1" t="s">
        <v>31</v>
      </c>
      <c r="O53" s="1" t="s">
        <v>33</v>
      </c>
      <c r="P53" s="1"/>
      <c r="Q53" s="6"/>
      <c r="R53" s="6"/>
      <c r="S53" s="6">
        <v>10810000</v>
      </c>
      <c r="T53" s="6">
        <f t="shared" si="0"/>
        <v>12107200.000000002</v>
      </c>
      <c r="U53" s="4"/>
      <c r="V53" s="1" t="s">
        <v>59</v>
      </c>
      <c r="W53" s="1" t="s">
        <v>35</v>
      </c>
      <c r="X53" s="1" t="s">
        <v>90</v>
      </c>
      <c r="Y53" s="2" t="str">
        <f t="shared" si="1"/>
        <v>GK023UE127</v>
      </c>
      <c r="Z53" s="2">
        <v>20221229</v>
      </c>
      <c r="AA53" s="25" t="s">
        <v>211</v>
      </c>
      <c r="AB53" s="2" t="str">
        <f t="shared" si="2"/>
        <v>GK023UE127202212290043</v>
      </c>
    </row>
    <row r="54" spans="1:28" s="7" customFormat="1" ht="68.25" customHeight="1" x14ac:dyDescent="0.25">
      <c r="B54" s="1" t="s">
        <v>150</v>
      </c>
      <c r="C54" s="1" t="s">
        <v>153</v>
      </c>
      <c r="D54" s="1" t="s">
        <v>154</v>
      </c>
      <c r="E54" s="1" t="s">
        <v>154</v>
      </c>
      <c r="F54" s="1" t="s">
        <v>37</v>
      </c>
      <c r="G54" s="1" t="s">
        <v>29</v>
      </c>
      <c r="H54" s="4" t="s">
        <v>28</v>
      </c>
      <c r="I54" s="4">
        <v>100</v>
      </c>
      <c r="J54" s="5" t="s">
        <v>32</v>
      </c>
      <c r="K54" s="1" t="s">
        <v>61</v>
      </c>
      <c r="L54" s="1" t="s">
        <v>91</v>
      </c>
      <c r="M54" s="4"/>
      <c r="N54" s="1" t="s">
        <v>31</v>
      </c>
      <c r="O54" s="1" t="s">
        <v>33</v>
      </c>
      <c r="P54" s="1"/>
      <c r="Q54" s="6"/>
      <c r="R54" s="6"/>
      <c r="S54" s="6">
        <v>6900000</v>
      </c>
      <c r="T54" s="6">
        <f t="shared" si="0"/>
        <v>7728000.0000000009</v>
      </c>
      <c r="U54" s="4"/>
      <c r="V54" s="1" t="s">
        <v>59</v>
      </c>
      <c r="W54" s="1" t="s">
        <v>35</v>
      </c>
      <c r="X54" s="1" t="s">
        <v>92</v>
      </c>
      <c r="Y54" s="2" t="str">
        <f t="shared" si="1"/>
        <v>GK023UF127</v>
      </c>
      <c r="Z54" s="2">
        <v>20221229</v>
      </c>
      <c r="AA54" s="25" t="s">
        <v>212</v>
      </c>
      <c r="AB54" s="2" t="str">
        <f t="shared" si="2"/>
        <v>GK023UF127202212290044</v>
      </c>
    </row>
    <row r="55" spans="1:28" s="7" customFormat="1" ht="68.25" customHeight="1" x14ac:dyDescent="0.25">
      <c r="B55" s="1" t="s">
        <v>150</v>
      </c>
      <c r="C55" s="1" t="s">
        <v>153</v>
      </c>
      <c r="D55" s="1" t="s">
        <v>154</v>
      </c>
      <c r="E55" s="1" t="s">
        <v>154</v>
      </c>
      <c r="F55" s="1" t="s">
        <v>27</v>
      </c>
      <c r="G55" s="1" t="s">
        <v>29</v>
      </c>
      <c r="H55" s="4" t="s">
        <v>28</v>
      </c>
      <c r="I55" s="4">
        <v>100</v>
      </c>
      <c r="J55" s="5" t="s">
        <v>32</v>
      </c>
      <c r="K55" s="1" t="s">
        <v>64</v>
      </c>
      <c r="L55" s="1" t="s">
        <v>63</v>
      </c>
      <c r="M55" s="4"/>
      <c r="N55" s="1" t="s">
        <v>31</v>
      </c>
      <c r="O55" s="1" t="s">
        <v>33</v>
      </c>
      <c r="P55" s="1"/>
      <c r="Q55" s="6"/>
      <c r="R55" s="6"/>
      <c r="S55" s="6">
        <v>6401852</v>
      </c>
      <c r="T55" s="6">
        <f t="shared" si="0"/>
        <v>7170074.2400000002</v>
      </c>
      <c r="U55" s="4"/>
      <c r="V55" s="1" t="s">
        <v>62</v>
      </c>
      <c r="W55" s="1" t="s">
        <v>35</v>
      </c>
      <c r="X55" s="1" t="s">
        <v>105</v>
      </c>
      <c r="Y55" s="2" t="str">
        <f t="shared" si="1"/>
        <v>GQ023U0418</v>
      </c>
      <c r="Z55" s="2">
        <v>20221229</v>
      </c>
      <c r="AA55" s="25" t="s">
        <v>213</v>
      </c>
      <c r="AB55" s="2" t="str">
        <f t="shared" si="2"/>
        <v>GQ023U0418202212290045</v>
      </c>
    </row>
    <row r="56" spans="1:28" s="7" customFormat="1" ht="68.25" customHeight="1" x14ac:dyDescent="0.25">
      <c r="B56" s="1" t="s">
        <v>150</v>
      </c>
      <c r="C56" s="1" t="s">
        <v>153</v>
      </c>
      <c r="D56" s="1" t="s">
        <v>154</v>
      </c>
      <c r="E56" s="1" t="s">
        <v>154</v>
      </c>
      <c r="F56" s="1" t="s">
        <v>27</v>
      </c>
      <c r="G56" s="1" t="s">
        <v>29</v>
      </c>
      <c r="H56" s="4" t="s">
        <v>28</v>
      </c>
      <c r="I56" s="4">
        <v>100</v>
      </c>
      <c r="J56" s="5" t="s">
        <v>32</v>
      </c>
      <c r="K56" s="1" t="s">
        <v>65</v>
      </c>
      <c r="L56" s="1" t="s">
        <v>66</v>
      </c>
      <c r="M56" s="4"/>
      <c r="N56" s="1" t="s">
        <v>31</v>
      </c>
      <c r="O56" s="1" t="s">
        <v>33</v>
      </c>
      <c r="P56" s="1"/>
      <c r="Q56" s="6"/>
      <c r="R56" s="6"/>
      <c r="S56" s="6">
        <v>7031881.6800000034</v>
      </c>
      <c r="T56" s="6">
        <f t="shared" si="0"/>
        <v>7875707.4816000042</v>
      </c>
      <c r="U56" s="4"/>
      <c r="V56" s="1" t="s">
        <v>67</v>
      </c>
      <c r="W56" s="1" t="s">
        <v>35</v>
      </c>
      <c r="X56" s="1" t="s">
        <v>96</v>
      </c>
      <c r="Y56" s="2" t="str">
        <f t="shared" si="1"/>
        <v>GS023U0418</v>
      </c>
      <c r="Z56" s="2">
        <v>20221229</v>
      </c>
      <c r="AA56" s="25" t="s">
        <v>214</v>
      </c>
      <c r="AB56" s="2" t="str">
        <f t="shared" si="2"/>
        <v>GS023U0418202212290046</v>
      </c>
    </row>
    <row r="57" spans="1:28" s="7" customFormat="1" ht="68.25" customHeight="1" x14ac:dyDescent="0.25">
      <c r="B57" s="1" t="s">
        <v>150</v>
      </c>
      <c r="C57" s="1" t="s">
        <v>153</v>
      </c>
      <c r="D57" s="1" t="s">
        <v>154</v>
      </c>
      <c r="E57" s="1" t="s">
        <v>154</v>
      </c>
      <c r="F57" s="1" t="s">
        <v>37</v>
      </c>
      <c r="G57" s="1" t="s">
        <v>29</v>
      </c>
      <c r="H57" s="4" t="s">
        <v>28</v>
      </c>
      <c r="I57" s="4">
        <v>100</v>
      </c>
      <c r="J57" s="5" t="s">
        <v>32</v>
      </c>
      <c r="K57" s="1" t="s">
        <v>65</v>
      </c>
      <c r="L57" s="1" t="s">
        <v>143</v>
      </c>
      <c r="M57" s="4"/>
      <c r="N57" s="1" t="s">
        <v>31</v>
      </c>
      <c r="O57" s="1" t="s">
        <v>33</v>
      </c>
      <c r="P57" s="1"/>
      <c r="Q57" s="6"/>
      <c r="R57" s="6"/>
      <c r="S57" s="6">
        <v>87323366.25</v>
      </c>
      <c r="T57" s="6">
        <f t="shared" si="0"/>
        <v>97802170.200000003</v>
      </c>
      <c r="U57" s="4"/>
      <c r="V57" s="1" t="s">
        <v>67</v>
      </c>
      <c r="W57" s="1" t="s">
        <v>35</v>
      </c>
      <c r="X57" s="1" t="s">
        <v>142</v>
      </c>
      <c r="Y57" s="2" t="str">
        <f t="shared" si="1"/>
        <v>GS023U0127</v>
      </c>
      <c r="Z57" s="2">
        <v>20221229</v>
      </c>
      <c r="AA57" s="25" t="s">
        <v>215</v>
      </c>
      <c r="AB57" s="2" t="str">
        <f t="shared" si="2"/>
        <v>GS023U0127202212290047</v>
      </c>
    </row>
    <row r="58" spans="1:28" s="7" customFormat="1" ht="68.25" customHeight="1" x14ac:dyDescent="0.25">
      <c r="B58" s="1" t="s">
        <v>150</v>
      </c>
      <c r="C58" s="1" t="s">
        <v>153</v>
      </c>
      <c r="D58" s="1" t="s">
        <v>154</v>
      </c>
      <c r="E58" s="1" t="s">
        <v>154</v>
      </c>
      <c r="F58" s="1" t="s">
        <v>37</v>
      </c>
      <c r="G58" s="1" t="s">
        <v>29</v>
      </c>
      <c r="H58" s="4" t="s">
        <v>28</v>
      </c>
      <c r="I58" s="4">
        <v>100</v>
      </c>
      <c r="J58" s="5" t="s">
        <v>32</v>
      </c>
      <c r="K58" s="1" t="s">
        <v>65</v>
      </c>
      <c r="L58" s="1" t="s">
        <v>145</v>
      </c>
      <c r="M58" s="4"/>
      <c r="N58" s="1" t="s">
        <v>31</v>
      </c>
      <c r="O58" s="1" t="s">
        <v>33</v>
      </c>
      <c r="P58" s="1"/>
      <c r="Q58" s="6"/>
      <c r="R58" s="6"/>
      <c r="S58" s="6">
        <v>48427574.25</v>
      </c>
      <c r="T58" s="6">
        <f t="shared" si="0"/>
        <v>54238883.160000004</v>
      </c>
      <c r="U58" s="4"/>
      <c r="V58" s="1" t="s">
        <v>67</v>
      </c>
      <c r="W58" s="1" t="s">
        <v>35</v>
      </c>
      <c r="X58" s="1" t="s">
        <v>144</v>
      </c>
      <c r="Y58" s="2" t="str">
        <f t="shared" si="1"/>
        <v>GS023UB127</v>
      </c>
      <c r="Z58" s="2">
        <v>20221229</v>
      </c>
      <c r="AA58" s="25" t="s">
        <v>216</v>
      </c>
      <c r="AB58" s="2" t="str">
        <f t="shared" si="2"/>
        <v>GS023UB127202212290048</v>
      </c>
    </row>
    <row r="59" spans="1:28" s="7" customFormat="1" ht="68.25" customHeight="1" x14ac:dyDescent="0.25">
      <c r="B59" s="1" t="s">
        <v>150</v>
      </c>
      <c r="C59" s="1" t="s">
        <v>153</v>
      </c>
      <c r="D59" s="1" t="s">
        <v>154</v>
      </c>
      <c r="E59" s="1" t="s">
        <v>154</v>
      </c>
      <c r="F59" s="1" t="s">
        <v>37</v>
      </c>
      <c r="G59" s="1" t="s">
        <v>29</v>
      </c>
      <c r="H59" s="4" t="s">
        <v>28</v>
      </c>
      <c r="I59" s="4">
        <v>100</v>
      </c>
      <c r="J59" s="5" t="s">
        <v>32</v>
      </c>
      <c r="K59" s="1" t="s">
        <v>55</v>
      </c>
      <c r="L59" s="1" t="s">
        <v>58</v>
      </c>
      <c r="M59" s="4"/>
      <c r="N59" s="1" t="s">
        <v>31</v>
      </c>
      <c r="O59" s="1" t="s">
        <v>33</v>
      </c>
      <c r="P59" s="1"/>
      <c r="Q59" s="6"/>
      <c r="R59" s="6"/>
      <c r="S59" s="6">
        <v>205380</v>
      </c>
      <c r="T59" s="6">
        <f t="shared" si="0"/>
        <v>230025.60000000003</v>
      </c>
      <c r="U59" s="4"/>
      <c r="V59" s="1" t="s">
        <v>56</v>
      </c>
      <c r="W59" s="1" t="s">
        <v>35</v>
      </c>
      <c r="X59" s="1" t="s">
        <v>151</v>
      </c>
      <c r="Y59" s="2" t="str">
        <f t="shared" si="1"/>
        <v>GS023UD127</v>
      </c>
      <c r="Z59" s="2">
        <v>20221229</v>
      </c>
      <c r="AA59" s="25" t="s">
        <v>217</v>
      </c>
      <c r="AB59" s="2" t="str">
        <f t="shared" si="2"/>
        <v>GS023UD127202212290049</v>
      </c>
    </row>
    <row r="60" spans="1:28" s="7" customFormat="1" ht="68.25" customHeight="1" x14ac:dyDescent="0.25">
      <c r="B60" s="1" t="s">
        <v>150</v>
      </c>
      <c r="C60" s="1" t="s">
        <v>153</v>
      </c>
      <c r="D60" s="1" t="s">
        <v>154</v>
      </c>
      <c r="E60" s="1" t="s">
        <v>154</v>
      </c>
      <c r="F60" s="1" t="s">
        <v>37</v>
      </c>
      <c r="G60" s="1" t="s">
        <v>29</v>
      </c>
      <c r="H60" s="4" t="s">
        <v>28</v>
      </c>
      <c r="I60" s="4">
        <v>100</v>
      </c>
      <c r="J60" s="5" t="s">
        <v>32</v>
      </c>
      <c r="K60" s="1" t="s">
        <v>55</v>
      </c>
      <c r="L60" s="1" t="s">
        <v>58</v>
      </c>
      <c r="M60" s="4"/>
      <c r="N60" s="1" t="s">
        <v>31</v>
      </c>
      <c r="O60" s="1" t="s">
        <v>33</v>
      </c>
      <c r="P60" s="1"/>
      <c r="Q60" s="6"/>
      <c r="R60" s="6"/>
      <c r="S60" s="6">
        <v>2679000</v>
      </c>
      <c r="T60" s="6">
        <f t="shared" si="0"/>
        <v>3000480.0000000005</v>
      </c>
      <c r="U60" s="4"/>
      <c r="V60" s="1" t="s">
        <v>56</v>
      </c>
      <c r="W60" s="1" t="s">
        <v>35</v>
      </c>
      <c r="X60" s="1" t="s">
        <v>152</v>
      </c>
      <c r="Y60" s="2" t="str">
        <f t="shared" si="1"/>
        <v>G4023UR127</v>
      </c>
      <c r="Z60" s="2">
        <v>20221229</v>
      </c>
      <c r="AA60" s="25" t="s">
        <v>218</v>
      </c>
      <c r="AB60" s="2" t="str">
        <f t="shared" si="2"/>
        <v>G4023UR127202212290050</v>
      </c>
    </row>
    <row r="61" spans="1:28" s="7" customFormat="1" ht="68.25" customHeight="1" x14ac:dyDescent="0.25">
      <c r="B61" s="1" t="s">
        <v>150</v>
      </c>
      <c r="C61" s="1" t="s">
        <v>127</v>
      </c>
      <c r="D61" s="1" t="s">
        <v>128</v>
      </c>
      <c r="E61" s="1" t="s">
        <v>128</v>
      </c>
      <c r="F61" s="1" t="s">
        <v>129</v>
      </c>
      <c r="G61" s="1" t="s">
        <v>29</v>
      </c>
      <c r="H61" s="4" t="s">
        <v>130</v>
      </c>
      <c r="I61" s="4">
        <v>100</v>
      </c>
      <c r="J61" s="5" t="s">
        <v>220</v>
      </c>
      <c r="K61" s="1" t="s">
        <v>131</v>
      </c>
      <c r="L61" s="1" t="s">
        <v>131</v>
      </c>
      <c r="M61" s="4"/>
      <c r="N61" s="1" t="s">
        <v>221</v>
      </c>
      <c r="O61" s="1" t="s">
        <v>33</v>
      </c>
      <c r="P61" s="1"/>
      <c r="Q61" s="6"/>
      <c r="R61" s="6"/>
      <c r="S61" s="6">
        <v>161307000</v>
      </c>
      <c r="T61" s="6">
        <v>180663840.00000003</v>
      </c>
      <c r="U61" s="4"/>
      <c r="V61" s="1" t="s">
        <v>35</v>
      </c>
      <c r="W61" s="1" t="s">
        <v>35</v>
      </c>
      <c r="X61" s="1" t="s">
        <v>222</v>
      </c>
      <c r="Y61" s="2" t="str">
        <f t="shared" si="1"/>
        <v>G9923U0124</v>
      </c>
      <c r="Z61" s="2">
        <v>20221229</v>
      </c>
      <c r="AA61" s="25" t="s">
        <v>219</v>
      </c>
      <c r="AB61" s="2" t="str">
        <f t="shared" si="2"/>
        <v>G9923U0124202212290051</v>
      </c>
    </row>
    <row r="63" spans="1:28" hidden="1" x14ac:dyDescent="0.25"/>
    <row r="64" spans="1:28" s="17" customFormat="1" ht="18.75" hidden="1" x14ac:dyDescent="0.3">
      <c r="A64" s="16"/>
      <c r="D64" s="29" t="s">
        <v>159</v>
      </c>
      <c r="E64" s="29"/>
      <c r="F64" s="29"/>
      <c r="G64" s="29"/>
      <c r="H64" s="29"/>
      <c r="I64" s="29"/>
      <c r="J64" s="29"/>
      <c r="K64" s="29"/>
      <c r="L64" s="29"/>
      <c r="M64" s="23"/>
      <c r="N64" s="18" t="s">
        <v>160</v>
      </c>
      <c r="O64" s="22" t="s">
        <v>168</v>
      </c>
      <c r="P64" s="22"/>
      <c r="Q64" s="22"/>
      <c r="S64" s="23"/>
    </row>
    <row r="65" spans="1:19" s="17" customFormat="1" ht="15" hidden="1" customHeight="1" x14ac:dyDescent="0.2">
      <c r="A65" s="16"/>
      <c r="D65" s="27" t="s">
        <v>161</v>
      </c>
      <c r="E65" s="27"/>
      <c r="F65" s="27"/>
      <c r="G65" s="27"/>
      <c r="H65" s="27"/>
      <c r="I65" s="27"/>
      <c r="J65" s="27"/>
      <c r="K65" s="27"/>
      <c r="L65" s="27"/>
      <c r="M65" s="21"/>
      <c r="N65" s="18" t="s">
        <v>162</v>
      </c>
      <c r="O65" s="18"/>
      <c r="P65" s="18" t="s">
        <v>163</v>
      </c>
      <c r="Q65" s="18"/>
      <c r="S65" s="21"/>
    </row>
    <row r="66" spans="1:19" s="17" customFormat="1" ht="12.75" hidden="1" x14ac:dyDescent="0.2">
      <c r="A66" s="16"/>
      <c r="F66" s="19"/>
      <c r="G66" s="19"/>
      <c r="H66" s="20"/>
      <c r="N66" s="18"/>
      <c r="O66" s="18"/>
      <c r="P66" s="18"/>
      <c r="Q66" s="18"/>
      <c r="S66" s="18"/>
    </row>
    <row r="67" spans="1:19" s="17" customFormat="1" ht="18.75" hidden="1" x14ac:dyDescent="0.3">
      <c r="A67" s="16"/>
      <c r="D67" s="26" t="s">
        <v>164</v>
      </c>
      <c r="E67" s="26"/>
      <c r="F67" s="26"/>
      <c r="G67" s="26"/>
      <c r="H67" s="26"/>
      <c r="I67" s="26"/>
      <c r="J67" s="26"/>
      <c r="K67" s="26"/>
      <c r="L67" s="26"/>
      <c r="M67" s="22"/>
      <c r="N67" s="18" t="s">
        <v>160</v>
      </c>
      <c r="O67" s="22" t="s">
        <v>165</v>
      </c>
      <c r="P67" s="22"/>
      <c r="Q67" s="22"/>
      <c r="S67" s="22"/>
    </row>
    <row r="68" spans="1:19" s="17" customFormat="1" ht="15" hidden="1" customHeight="1" x14ac:dyDescent="0.2">
      <c r="A68" s="16"/>
      <c r="D68" s="27" t="s">
        <v>161</v>
      </c>
      <c r="E68" s="27"/>
      <c r="F68" s="27"/>
      <c r="G68" s="27"/>
      <c r="H68" s="27"/>
      <c r="I68" s="27"/>
      <c r="J68" s="27"/>
      <c r="K68" s="27"/>
      <c r="L68" s="27"/>
      <c r="M68" s="21"/>
      <c r="N68" s="18" t="s">
        <v>162</v>
      </c>
      <c r="O68" s="18"/>
      <c r="P68" s="18" t="s">
        <v>163</v>
      </c>
      <c r="Q68" s="18"/>
      <c r="S68" s="21"/>
    </row>
    <row r="69" spans="1:19" s="17" customFormat="1" ht="12.75" hidden="1" x14ac:dyDescent="0.2">
      <c r="A69" s="16"/>
      <c r="F69" s="19"/>
      <c r="G69" s="19"/>
      <c r="H69" s="20"/>
      <c r="N69" s="18"/>
      <c r="O69" s="18"/>
      <c r="P69" s="18"/>
      <c r="Q69" s="18"/>
      <c r="S69" s="18"/>
    </row>
    <row r="70" spans="1:19" s="17" customFormat="1" ht="12.75" hidden="1" x14ac:dyDescent="0.2">
      <c r="A70" s="16"/>
      <c r="F70" s="19"/>
      <c r="G70" s="19"/>
      <c r="H70" s="20"/>
      <c r="N70" s="18"/>
      <c r="O70" s="18"/>
      <c r="P70" s="18"/>
      <c r="Q70" s="18"/>
      <c r="S70" s="18"/>
    </row>
    <row r="71" spans="1:19" s="17" customFormat="1" ht="12.75" hidden="1" x14ac:dyDescent="0.2">
      <c r="A71" s="16"/>
      <c r="F71" s="19"/>
      <c r="G71" s="19"/>
      <c r="H71" s="20"/>
      <c r="N71" s="18"/>
      <c r="O71" s="18"/>
      <c r="P71" s="18"/>
      <c r="Q71" s="18"/>
      <c r="S71" s="18"/>
    </row>
    <row r="72" spans="1:19" s="17" customFormat="1" ht="18.75" hidden="1" x14ac:dyDescent="0.3">
      <c r="A72" s="16"/>
      <c r="D72" s="26" t="s">
        <v>166</v>
      </c>
      <c r="E72" s="26"/>
      <c r="F72" s="26"/>
      <c r="G72" s="26"/>
      <c r="H72" s="26"/>
      <c r="I72" s="26"/>
      <c r="J72" s="26"/>
      <c r="K72" s="26"/>
      <c r="L72" s="26"/>
      <c r="M72" s="22"/>
      <c r="N72" s="18" t="s">
        <v>160</v>
      </c>
      <c r="O72" s="22" t="s">
        <v>167</v>
      </c>
      <c r="P72" s="22"/>
      <c r="Q72" s="22"/>
      <c r="S72" s="22"/>
    </row>
    <row r="73" spans="1:19" s="17" customFormat="1" ht="15" hidden="1" customHeight="1" x14ac:dyDescent="0.2">
      <c r="A73" s="16"/>
      <c r="D73" s="27" t="s">
        <v>161</v>
      </c>
      <c r="E73" s="27"/>
      <c r="F73" s="27"/>
      <c r="G73" s="27"/>
      <c r="H73" s="27"/>
      <c r="I73" s="27"/>
      <c r="J73" s="27"/>
      <c r="K73" s="27"/>
      <c r="L73" s="27"/>
      <c r="M73" s="21"/>
      <c r="N73" s="18" t="s">
        <v>162</v>
      </c>
      <c r="O73" s="18"/>
      <c r="P73" s="18" t="s">
        <v>163</v>
      </c>
      <c r="Q73" s="18"/>
      <c r="S73" s="21"/>
    </row>
    <row r="74" spans="1:19" hidden="1" x14ac:dyDescent="0.25"/>
    <row r="75" spans="1:19" hidden="1" x14ac:dyDescent="0.25"/>
    <row r="76" spans="1:19" hidden="1" x14ac:dyDescent="0.25"/>
  </sheetData>
  <autoFilter ref="B9:X61"/>
  <mergeCells count="7">
    <mergeCell ref="D72:L72"/>
    <mergeCell ref="D73:L73"/>
    <mergeCell ref="U1:W1"/>
    <mergeCell ref="D64:L64"/>
    <mergeCell ref="D65:L65"/>
    <mergeCell ref="D67:L67"/>
    <mergeCell ref="D68:L68"/>
  </mergeCells>
  <pageMargins left="0.7" right="0.7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7"/>
  <sheetViews>
    <sheetView zoomScale="85" zoomScaleNormal="85" workbookViewId="0">
      <selection activeCell="B5" sqref="B5"/>
    </sheetView>
  </sheetViews>
  <sheetFormatPr defaultRowHeight="15" x14ac:dyDescent="0.25"/>
  <cols>
    <col min="1" max="1" width="1.85546875" style="2" customWidth="1"/>
    <col min="2" max="2" width="9.140625" style="2"/>
    <col min="3" max="3" width="20.28515625" style="2" customWidth="1"/>
    <col min="4" max="4" width="16.140625" style="2" customWidth="1"/>
    <col min="5" max="5" width="30.85546875" style="2" customWidth="1"/>
    <col min="6" max="9" width="9.140625" style="2"/>
    <col min="10" max="10" width="17.7109375" style="2" customWidth="1"/>
    <col min="11" max="11" width="27.28515625" style="2" customWidth="1"/>
    <col min="12" max="12" width="16" style="2" customWidth="1"/>
    <col min="13" max="13" width="9.140625" style="2"/>
    <col min="14" max="14" width="15.85546875" style="2" customWidth="1"/>
    <col min="15" max="15" width="11.85546875" style="2" customWidth="1"/>
    <col min="16" max="16" width="12.42578125" style="2" customWidth="1"/>
    <col min="17" max="17" width="14.140625" style="2" customWidth="1"/>
    <col min="18" max="20" width="17.42578125" style="2" customWidth="1"/>
    <col min="21" max="21" width="11.42578125" style="2" customWidth="1"/>
    <col min="22" max="22" width="11.28515625" style="2" customWidth="1"/>
    <col min="23" max="16384" width="9.140625" style="2"/>
  </cols>
  <sheetData>
    <row r="1" spans="2:23" x14ac:dyDescent="0.25">
      <c r="U1" s="30" t="s">
        <v>23</v>
      </c>
      <c r="V1" s="30"/>
      <c r="W1" s="30"/>
    </row>
    <row r="2" spans="2:23" ht="15.75" x14ac:dyDescent="0.25">
      <c r="G2" s="3" t="s">
        <v>69</v>
      </c>
    </row>
    <row r="5" spans="2:23" ht="76.5" x14ac:dyDescent="0.25"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  <c r="U5" s="8" t="s">
        <v>19</v>
      </c>
      <c r="V5" s="8" t="s">
        <v>20</v>
      </c>
      <c r="W5" s="8" t="s">
        <v>21</v>
      </c>
    </row>
    <row r="6" spans="2:23" x14ac:dyDescent="0.25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  <c r="P6" s="9">
        <v>15</v>
      </c>
      <c r="Q6" s="9">
        <v>16</v>
      </c>
      <c r="R6" s="9">
        <v>17</v>
      </c>
      <c r="S6" s="9">
        <v>18</v>
      </c>
      <c r="T6" s="9">
        <v>19</v>
      </c>
      <c r="U6" s="9">
        <v>20</v>
      </c>
      <c r="V6" s="9">
        <v>21</v>
      </c>
      <c r="W6" s="9">
        <v>22</v>
      </c>
    </row>
    <row r="7" spans="2:23" x14ac:dyDescent="0.25">
      <c r="B7" s="31" t="s">
        <v>22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</row>
    <row r="8" spans="2:23" ht="74.25" customHeight="1" x14ac:dyDescent="0.25">
      <c r="B8" s="1"/>
      <c r="C8" s="1" t="s">
        <v>24</v>
      </c>
      <c r="D8" s="1" t="s">
        <v>25</v>
      </c>
      <c r="E8" s="1" t="s">
        <v>26</v>
      </c>
      <c r="F8" s="1" t="s">
        <v>27</v>
      </c>
      <c r="G8" s="1" t="s">
        <v>29</v>
      </c>
      <c r="H8" s="4" t="s">
        <v>28</v>
      </c>
      <c r="I8" s="4">
        <v>100</v>
      </c>
      <c r="J8" s="5" t="s">
        <v>32</v>
      </c>
      <c r="K8" s="1" t="s">
        <v>36</v>
      </c>
      <c r="L8" s="1" t="s">
        <v>30</v>
      </c>
      <c r="M8" s="4"/>
      <c r="N8" s="1" t="s">
        <v>31</v>
      </c>
      <c r="O8" s="1" t="s">
        <v>33</v>
      </c>
      <c r="P8" s="1"/>
      <c r="Q8" s="6">
        <v>153706</v>
      </c>
      <c r="R8" s="6">
        <v>23.42</v>
      </c>
      <c r="S8" s="6">
        <v>3594454.48</v>
      </c>
      <c r="T8" s="6">
        <f t="shared" ref="T8:T27" si="0">S8*1.12</f>
        <v>4025789.0176000004</v>
      </c>
      <c r="U8" s="4"/>
      <c r="V8" s="1" t="s">
        <v>34</v>
      </c>
      <c r="W8" s="1" t="s">
        <v>35</v>
      </c>
    </row>
    <row r="9" spans="2:23" ht="68.25" customHeight="1" x14ac:dyDescent="0.25">
      <c r="B9" s="1"/>
      <c r="C9" s="1" t="s">
        <v>24</v>
      </c>
      <c r="D9" s="1" t="s">
        <v>25</v>
      </c>
      <c r="E9" s="1" t="s">
        <v>26</v>
      </c>
      <c r="F9" s="1" t="s">
        <v>37</v>
      </c>
      <c r="G9" s="1" t="s">
        <v>29</v>
      </c>
      <c r="H9" s="4" t="s">
        <v>28</v>
      </c>
      <c r="I9" s="4">
        <v>100</v>
      </c>
      <c r="J9" s="5" t="s">
        <v>32</v>
      </c>
      <c r="K9" s="1" t="s">
        <v>36</v>
      </c>
      <c r="L9" s="1" t="s">
        <v>30</v>
      </c>
      <c r="M9" s="4"/>
      <c r="N9" s="1" t="s">
        <v>31</v>
      </c>
      <c r="O9" s="1" t="s">
        <v>33</v>
      </c>
      <c r="P9" s="1"/>
      <c r="Q9" s="6">
        <v>9698882</v>
      </c>
      <c r="R9" s="6">
        <f>S9/Q9</f>
        <v>23.400894705183546</v>
      </c>
      <c r="S9" s="6">
        <v>226962516.44</v>
      </c>
      <c r="T9" s="6">
        <f t="shared" si="0"/>
        <v>254198018.41280001</v>
      </c>
      <c r="U9" s="4"/>
      <c r="V9" s="1" t="s">
        <v>34</v>
      </c>
      <c r="W9" s="1" t="s">
        <v>35</v>
      </c>
    </row>
    <row r="10" spans="2:23" ht="74.25" customHeight="1" x14ac:dyDescent="0.25">
      <c r="B10" s="1"/>
      <c r="C10" s="1" t="s">
        <v>24</v>
      </c>
      <c r="D10" s="1" t="s">
        <v>25</v>
      </c>
      <c r="E10" s="1" t="s">
        <v>26</v>
      </c>
      <c r="F10" s="1" t="s">
        <v>27</v>
      </c>
      <c r="G10" s="1" t="s">
        <v>29</v>
      </c>
      <c r="H10" s="4" t="s">
        <v>28</v>
      </c>
      <c r="I10" s="4">
        <v>100</v>
      </c>
      <c r="J10" s="5" t="s">
        <v>32</v>
      </c>
      <c r="K10" s="1" t="s">
        <v>38</v>
      </c>
      <c r="L10" s="1" t="s">
        <v>39</v>
      </c>
      <c r="M10" s="4"/>
      <c r="N10" s="1" t="s">
        <v>31</v>
      </c>
      <c r="O10" s="1" t="s">
        <v>33</v>
      </c>
      <c r="P10" s="1"/>
      <c r="Q10" s="6">
        <v>11870</v>
      </c>
      <c r="R10" s="6">
        <v>26.531086773378259</v>
      </c>
      <c r="S10" s="6">
        <v>314923.99999999994</v>
      </c>
      <c r="T10" s="6">
        <f t="shared" si="0"/>
        <v>352714.87999999995</v>
      </c>
      <c r="U10" s="4"/>
      <c r="V10" s="1" t="s">
        <v>40</v>
      </c>
      <c r="W10" s="1" t="s">
        <v>35</v>
      </c>
    </row>
    <row r="11" spans="2:23" s="7" customFormat="1" ht="68.25" customHeight="1" x14ac:dyDescent="0.25">
      <c r="B11" s="1"/>
      <c r="C11" s="1" t="s">
        <v>24</v>
      </c>
      <c r="D11" s="1" t="s">
        <v>25</v>
      </c>
      <c r="E11" s="1" t="s">
        <v>26</v>
      </c>
      <c r="F11" s="1" t="s">
        <v>37</v>
      </c>
      <c r="G11" s="1" t="s">
        <v>29</v>
      </c>
      <c r="H11" s="4" t="s">
        <v>28</v>
      </c>
      <c r="I11" s="4">
        <v>100</v>
      </c>
      <c r="J11" s="5" t="s">
        <v>32</v>
      </c>
      <c r="K11" s="1" t="s">
        <v>38</v>
      </c>
      <c r="L11" s="1" t="s">
        <v>39</v>
      </c>
      <c r="M11" s="4"/>
      <c r="N11" s="1" t="s">
        <v>31</v>
      </c>
      <c r="O11" s="1" t="s">
        <v>33</v>
      </c>
      <c r="P11" s="1"/>
      <c r="Q11" s="6">
        <v>12160139</v>
      </c>
      <c r="R11" s="6">
        <v>31.45</v>
      </c>
      <c r="S11" s="6">
        <v>382436371.55000001</v>
      </c>
      <c r="T11" s="6">
        <f t="shared" si="0"/>
        <v>428328736.13600004</v>
      </c>
      <c r="U11" s="4"/>
      <c r="V11" s="1" t="s">
        <v>40</v>
      </c>
      <c r="W11" s="1" t="s">
        <v>35</v>
      </c>
    </row>
    <row r="12" spans="2:23" ht="74.25" customHeight="1" x14ac:dyDescent="0.25">
      <c r="B12" s="1"/>
      <c r="C12" s="1" t="s">
        <v>24</v>
      </c>
      <c r="D12" s="1" t="s">
        <v>25</v>
      </c>
      <c r="E12" s="1" t="s">
        <v>26</v>
      </c>
      <c r="F12" s="1" t="s">
        <v>27</v>
      </c>
      <c r="G12" s="1" t="s">
        <v>29</v>
      </c>
      <c r="H12" s="4" t="s">
        <v>28</v>
      </c>
      <c r="I12" s="4">
        <v>100</v>
      </c>
      <c r="J12" s="5" t="s">
        <v>32</v>
      </c>
      <c r="K12" s="1" t="s">
        <v>41</v>
      </c>
      <c r="L12" s="1" t="s">
        <v>42</v>
      </c>
      <c r="M12" s="4"/>
      <c r="N12" s="1" t="s">
        <v>31</v>
      </c>
      <c r="O12" s="1" t="s">
        <v>33</v>
      </c>
      <c r="P12" s="1"/>
      <c r="Q12" s="6">
        <v>726000</v>
      </c>
      <c r="R12" s="6">
        <v>24.37</v>
      </c>
      <c r="S12" s="6">
        <v>17692620</v>
      </c>
      <c r="T12" s="6">
        <f t="shared" si="0"/>
        <v>19815734.400000002</v>
      </c>
      <c r="U12" s="4"/>
      <c r="V12" s="1" t="s">
        <v>68</v>
      </c>
      <c r="W12" s="1" t="s">
        <v>35</v>
      </c>
    </row>
    <row r="13" spans="2:23" s="7" customFormat="1" ht="68.25" customHeight="1" x14ac:dyDescent="0.25">
      <c r="B13" s="1"/>
      <c r="C13" s="1" t="s">
        <v>24</v>
      </c>
      <c r="D13" s="1" t="s">
        <v>25</v>
      </c>
      <c r="E13" s="1" t="s">
        <v>26</v>
      </c>
      <c r="F13" s="1" t="s">
        <v>37</v>
      </c>
      <c r="G13" s="1" t="s">
        <v>29</v>
      </c>
      <c r="H13" s="4" t="s">
        <v>28</v>
      </c>
      <c r="I13" s="4">
        <v>100</v>
      </c>
      <c r="J13" s="5" t="s">
        <v>32</v>
      </c>
      <c r="K13" s="1" t="s">
        <v>41</v>
      </c>
      <c r="L13" s="1" t="s">
        <v>42</v>
      </c>
      <c r="M13" s="4"/>
      <c r="N13" s="1" t="s">
        <v>31</v>
      </c>
      <c r="O13" s="1" t="s">
        <v>33</v>
      </c>
      <c r="P13" s="1"/>
      <c r="Q13" s="6">
        <v>16815364.952</v>
      </c>
      <c r="R13" s="6">
        <v>24.55109612598077</v>
      </c>
      <c r="S13" s="6">
        <v>412835641.32999998</v>
      </c>
      <c r="T13" s="6">
        <f t="shared" si="0"/>
        <v>462375918.28960001</v>
      </c>
      <c r="U13" s="4"/>
      <c r="V13" s="1" t="s">
        <v>68</v>
      </c>
      <c r="W13" s="1" t="s">
        <v>35</v>
      </c>
    </row>
    <row r="14" spans="2:23" ht="74.25" customHeight="1" x14ac:dyDescent="0.25">
      <c r="B14" s="1"/>
      <c r="C14" s="1" t="s">
        <v>24</v>
      </c>
      <c r="D14" s="1" t="s">
        <v>25</v>
      </c>
      <c r="E14" s="1" t="s">
        <v>26</v>
      </c>
      <c r="F14" s="1" t="s">
        <v>27</v>
      </c>
      <c r="G14" s="1" t="s">
        <v>29</v>
      </c>
      <c r="H14" s="4" t="s">
        <v>28</v>
      </c>
      <c r="I14" s="4">
        <v>100</v>
      </c>
      <c r="J14" s="5" t="s">
        <v>32</v>
      </c>
      <c r="K14" s="1" t="s">
        <v>43</v>
      </c>
      <c r="L14" s="1" t="s">
        <v>44</v>
      </c>
      <c r="M14" s="4"/>
      <c r="N14" s="1" t="s">
        <v>31</v>
      </c>
      <c r="O14" s="1" t="s">
        <v>33</v>
      </c>
      <c r="P14" s="1"/>
      <c r="Q14" s="6">
        <v>570524.29100000008</v>
      </c>
      <c r="R14" s="6">
        <v>20.749335631705797</v>
      </c>
      <c r="S14" s="6">
        <v>11837999.999999989</v>
      </c>
      <c r="T14" s="6">
        <f t="shared" si="0"/>
        <v>13258559.999999989</v>
      </c>
      <c r="U14" s="4"/>
      <c r="V14" s="1" t="s">
        <v>45</v>
      </c>
      <c r="W14" s="1" t="s">
        <v>35</v>
      </c>
    </row>
    <row r="15" spans="2:23" s="7" customFormat="1" ht="68.25" customHeight="1" x14ac:dyDescent="0.25">
      <c r="B15" s="1"/>
      <c r="C15" s="1" t="s">
        <v>24</v>
      </c>
      <c r="D15" s="1" t="s">
        <v>25</v>
      </c>
      <c r="E15" s="1" t="s">
        <v>26</v>
      </c>
      <c r="F15" s="1" t="s">
        <v>37</v>
      </c>
      <c r="G15" s="1" t="s">
        <v>29</v>
      </c>
      <c r="H15" s="4" t="s">
        <v>28</v>
      </c>
      <c r="I15" s="4">
        <v>100</v>
      </c>
      <c r="J15" s="5" t="s">
        <v>32</v>
      </c>
      <c r="K15" s="1" t="s">
        <v>43</v>
      </c>
      <c r="L15" s="1" t="s">
        <v>44</v>
      </c>
      <c r="M15" s="4"/>
      <c r="N15" s="1" t="s">
        <v>31</v>
      </c>
      <c r="O15" s="1" t="s">
        <v>33</v>
      </c>
      <c r="P15" s="1"/>
      <c r="Q15" s="6">
        <v>1380100</v>
      </c>
      <c r="R15" s="6">
        <v>22.320232591841172</v>
      </c>
      <c r="S15" s="6">
        <v>30804153</v>
      </c>
      <c r="T15" s="6">
        <f t="shared" si="0"/>
        <v>34500651.360000007</v>
      </c>
      <c r="U15" s="4"/>
      <c r="V15" s="1" t="s">
        <v>45</v>
      </c>
      <c r="W15" s="1" t="s">
        <v>35</v>
      </c>
    </row>
    <row r="16" spans="2:23" s="7" customFormat="1" ht="68.25" customHeight="1" x14ac:dyDescent="0.25">
      <c r="B16" s="1"/>
      <c r="C16" s="1" t="s">
        <v>24</v>
      </c>
      <c r="D16" s="1" t="s">
        <v>25</v>
      </c>
      <c r="E16" s="1" t="s">
        <v>26</v>
      </c>
      <c r="F16" s="1" t="s">
        <v>48</v>
      </c>
      <c r="G16" s="1" t="s">
        <v>29</v>
      </c>
      <c r="H16" s="4" t="s">
        <v>28</v>
      </c>
      <c r="I16" s="4">
        <v>100</v>
      </c>
      <c r="J16" s="5" t="s">
        <v>32</v>
      </c>
      <c r="K16" s="1" t="s">
        <v>46</v>
      </c>
      <c r="L16" s="1" t="s">
        <v>30</v>
      </c>
      <c r="M16" s="4"/>
      <c r="N16" s="1" t="s">
        <v>31</v>
      </c>
      <c r="O16" s="1" t="s">
        <v>33</v>
      </c>
      <c r="P16" s="1"/>
      <c r="Q16" s="6">
        <v>194000</v>
      </c>
      <c r="R16" s="6">
        <v>31.45</v>
      </c>
      <c r="S16" s="6">
        <v>6101300</v>
      </c>
      <c r="T16" s="6">
        <f t="shared" si="0"/>
        <v>6833456.0000000009</v>
      </c>
      <c r="U16" s="4"/>
      <c r="V16" s="1" t="s">
        <v>47</v>
      </c>
      <c r="W16" s="1" t="s">
        <v>35</v>
      </c>
    </row>
    <row r="17" spans="2:23" s="7" customFormat="1" ht="68.25" customHeight="1" x14ac:dyDescent="0.25">
      <c r="B17" s="1"/>
      <c r="C17" s="1" t="s">
        <v>24</v>
      </c>
      <c r="D17" s="1" t="s">
        <v>25</v>
      </c>
      <c r="E17" s="1" t="s">
        <v>26</v>
      </c>
      <c r="F17" s="1" t="s">
        <v>27</v>
      </c>
      <c r="G17" s="1" t="s">
        <v>29</v>
      </c>
      <c r="H17" s="4" t="s">
        <v>28</v>
      </c>
      <c r="I17" s="4">
        <v>100</v>
      </c>
      <c r="J17" s="5" t="s">
        <v>32</v>
      </c>
      <c r="K17" s="1" t="s">
        <v>49</v>
      </c>
      <c r="L17" s="1" t="s">
        <v>51</v>
      </c>
      <c r="M17" s="4"/>
      <c r="N17" s="1" t="s">
        <v>31</v>
      </c>
      <c r="O17" s="1" t="s">
        <v>33</v>
      </c>
      <c r="P17" s="1"/>
      <c r="Q17" s="6">
        <v>39000</v>
      </c>
      <c r="R17" s="6">
        <v>23.927692307692308</v>
      </c>
      <c r="S17" s="6">
        <v>933180</v>
      </c>
      <c r="T17" s="6">
        <f t="shared" si="0"/>
        <v>1045161.6000000001</v>
      </c>
      <c r="U17" s="4"/>
      <c r="V17" s="1" t="s">
        <v>50</v>
      </c>
      <c r="W17" s="1" t="s">
        <v>35</v>
      </c>
    </row>
    <row r="18" spans="2:23" s="7" customFormat="1" ht="68.25" customHeight="1" x14ac:dyDescent="0.25">
      <c r="B18" s="1"/>
      <c r="C18" s="1" t="s">
        <v>24</v>
      </c>
      <c r="D18" s="1" t="s">
        <v>25</v>
      </c>
      <c r="E18" s="1" t="s">
        <v>26</v>
      </c>
      <c r="F18" s="1" t="s">
        <v>37</v>
      </c>
      <c r="G18" s="1" t="s">
        <v>29</v>
      </c>
      <c r="H18" s="4" t="s">
        <v>28</v>
      </c>
      <c r="I18" s="4">
        <v>100</v>
      </c>
      <c r="J18" s="5" t="s">
        <v>32</v>
      </c>
      <c r="K18" s="1" t="s">
        <v>49</v>
      </c>
      <c r="L18" s="1" t="s">
        <v>51</v>
      </c>
      <c r="M18" s="4"/>
      <c r="N18" s="1" t="s">
        <v>31</v>
      </c>
      <c r="O18" s="1" t="s">
        <v>33</v>
      </c>
      <c r="P18" s="1"/>
      <c r="Q18" s="6">
        <v>980196.34299999999</v>
      </c>
      <c r="R18" s="6">
        <v>18.769398622414567</v>
      </c>
      <c r="S18" s="6">
        <v>18397695.889999997</v>
      </c>
      <c r="T18" s="6">
        <f t="shared" si="0"/>
        <v>20605419.3968</v>
      </c>
      <c r="U18" s="4"/>
      <c r="V18" s="1" t="s">
        <v>50</v>
      </c>
      <c r="W18" s="1" t="s">
        <v>35</v>
      </c>
    </row>
    <row r="19" spans="2:23" s="7" customFormat="1" ht="68.25" customHeight="1" x14ac:dyDescent="0.25">
      <c r="B19" s="1"/>
      <c r="C19" s="1" t="s">
        <v>24</v>
      </c>
      <c r="D19" s="1" t="s">
        <v>25</v>
      </c>
      <c r="E19" s="1" t="s">
        <v>26</v>
      </c>
      <c r="F19" s="1" t="s">
        <v>52</v>
      </c>
      <c r="G19" s="1" t="s">
        <v>29</v>
      </c>
      <c r="H19" s="4" t="s">
        <v>28</v>
      </c>
      <c r="I19" s="4">
        <v>100</v>
      </c>
      <c r="J19" s="5" t="s">
        <v>32</v>
      </c>
      <c r="K19" s="1" t="s">
        <v>49</v>
      </c>
      <c r="L19" s="1" t="s">
        <v>51</v>
      </c>
      <c r="M19" s="4"/>
      <c r="N19" s="1" t="s">
        <v>31</v>
      </c>
      <c r="O19" s="1" t="s">
        <v>33</v>
      </c>
      <c r="P19" s="1"/>
      <c r="Q19" s="6">
        <v>12960</v>
      </c>
      <c r="R19" s="6">
        <v>18.540000000000003</v>
      </c>
      <c r="S19" s="6">
        <v>240278.40000000005</v>
      </c>
      <c r="T19" s="6">
        <f t="shared" si="0"/>
        <v>269111.80800000008</v>
      </c>
      <c r="U19" s="4"/>
      <c r="V19" s="1" t="s">
        <v>50</v>
      </c>
      <c r="W19" s="1" t="s">
        <v>35</v>
      </c>
    </row>
    <row r="20" spans="2:23" s="7" customFormat="1" ht="68.25" customHeight="1" x14ac:dyDescent="0.25">
      <c r="B20" s="1"/>
      <c r="C20" s="1" t="s">
        <v>24</v>
      </c>
      <c r="D20" s="1" t="s">
        <v>25</v>
      </c>
      <c r="E20" s="1" t="s">
        <v>26</v>
      </c>
      <c r="F20" s="1" t="s">
        <v>37</v>
      </c>
      <c r="G20" s="1" t="s">
        <v>29</v>
      </c>
      <c r="H20" s="4" t="s">
        <v>28</v>
      </c>
      <c r="I20" s="4">
        <v>100</v>
      </c>
      <c r="J20" s="5" t="s">
        <v>32</v>
      </c>
      <c r="K20" s="1" t="s">
        <v>53</v>
      </c>
      <c r="L20" s="1" t="s">
        <v>57</v>
      </c>
      <c r="M20" s="4"/>
      <c r="N20" s="1" t="s">
        <v>31</v>
      </c>
      <c r="O20" s="1" t="s">
        <v>33</v>
      </c>
      <c r="P20" s="1"/>
      <c r="Q20" s="6">
        <v>8423686.4800000004</v>
      </c>
      <c r="R20" s="6">
        <v>21.244404018939672</v>
      </c>
      <c r="S20" s="6">
        <v>178956198.90999979</v>
      </c>
      <c r="T20" s="6">
        <f t="shared" si="0"/>
        <v>200430942.77919978</v>
      </c>
      <c r="U20" s="4"/>
      <c r="V20" s="1" t="s">
        <v>54</v>
      </c>
      <c r="W20" s="1" t="s">
        <v>35</v>
      </c>
    </row>
    <row r="21" spans="2:23" s="7" customFormat="1" ht="68.25" customHeight="1" x14ac:dyDescent="0.25">
      <c r="B21" s="1"/>
      <c r="C21" s="1" t="s">
        <v>24</v>
      </c>
      <c r="D21" s="1" t="s">
        <v>25</v>
      </c>
      <c r="E21" s="1" t="s">
        <v>26</v>
      </c>
      <c r="F21" s="1" t="s">
        <v>27</v>
      </c>
      <c r="G21" s="1" t="s">
        <v>29</v>
      </c>
      <c r="H21" s="4" t="s">
        <v>28</v>
      </c>
      <c r="I21" s="4">
        <v>100</v>
      </c>
      <c r="J21" s="5" t="s">
        <v>32</v>
      </c>
      <c r="K21" s="1" t="s">
        <v>55</v>
      </c>
      <c r="L21" s="1" t="s">
        <v>58</v>
      </c>
      <c r="M21" s="4"/>
      <c r="N21" s="1" t="s">
        <v>31</v>
      </c>
      <c r="O21" s="1" t="s">
        <v>33</v>
      </c>
      <c r="P21" s="1"/>
      <c r="Q21" s="6">
        <v>99600</v>
      </c>
      <c r="R21" s="6">
        <v>23.5</v>
      </c>
      <c r="S21" s="6">
        <v>2340600</v>
      </c>
      <c r="T21" s="6">
        <f t="shared" si="0"/>
        <v>2621472.0000000005</v>
      </c>
      <c r="U21" s="4"/>
      <c r="V21" s="1" t="s">
        <v>56</v>
      </c>
      <c r="W21" s="1" t="s">
        <v>35</v>
      </c>
    </row>
    <row r="22" spans="2:23" s="7" customFormat="1" ht="68.25" customHeight="1" x14ac:dyDescent="0.25">
      <c r="B22" s="1"/>
      <c r="C22" s="1" t="s">
        <v>24</v>
      </c>
      <c r="D22" s="1" t="s">
        <v>25</v>
      </c>
      <c r="E22" s="1" t="s">
        <v>26</v>
      </c>
      <c r="F22" s="1" t="s">
        <v>37</v>
      </c>
      <c r="G22" s="1" t="s">
        <v>29</v>
      </c>
      <c r="H22" s="4" t="s">
        <v>28</v>
      </c>
      <c r="I22" s="4">
        <v>100</v>
      </c>
      <c r="J22" s="5" t="s">
        <v>32</v>
      </c>
      <c r="K22" s="1" t="s">
        <v>55</v>
      </c>
      <c r="L22" s="1" t="s">
        <v>58</v>
      </c>
      <c r="M22" s="4"/>
      <c r="N22" s="1" t="s">
        <v>31</v>
      </c>
      <c r="O22" s="1" t="s">
        <v>33</v>
      </c>
      <c r="P22" s="1"/>
      <c r="Q22" s="6">
        <v>29654823</v>
      </c>
      <c r="R22" s="6">
        <v>23.500404655930673</v>
      </c>
      <c r="S22" s="6">
        <v>696900340.5</v>
      </c>
      <c r="T22" s="6">
        <f t="shared" si="0"/>
        <v>780528381.36000013</v>
      </c>
      <c r="U22" s="4"/>
      <c r="V22" s="1" t="s">
        <v>56</v>
      </c>
      <c r="W22" s="1" t="s">
        <v>35</v>
      </c>
    </row>
    <row r="23" spans="2:23" s="7" customFormat="1" ht="68.25" customHeight="1" x14ac:dyDescent="0.25">
      <c r="B23" s="1"/>
      <c r="C23" s="1" t="s">
        <v>24</v>
      </c>
      <c r="D23" s="1" t="s">
        <v>25</v>
      </c>
      <c r="E23" s="1" t="s">
        <v>26</v>
      </c>
      <c r="F23" s="1" t="s">
        <v>37</v>
      </c>
      <c r="G23" s="1" t="s">
        <v>29</v>
      </c>
      <c r="H23" s="4" t="s">
        <v>28</v>
      </c>
      <c r="I23" s="4">
        <v>100</v>
      </c>
      <c r="J23" s="5" t="s">
        <v>32</v>
      </c>
      <c r="K23" s="1" t="s">
        <v>61</v>
      </c>
      <c r="L23" s="1" t="s">
        <v>60</v>
      </c>
      <c r="M23" s="4"/>
      <c r="N23" s="1" t="s">
        <v>31</v>
      </c>
      <c r="O23" s="1" t="s">
        <v>33</v>
      </c>
      <c r="P23" s="1"/>
      <c r="Q23" s="6">
        <v>1334000</v>
      </c>
      <c r="R23" s="6">
        <v>25.075232383808096</v>
      </c>
      <c r="S23" s="6">
        <v>33450360</v>
      </c>
      <c r="T23" s="6">
        <f t="shared" si="0"/>
        <v>37464403.200000003</v>
      </c>
      <c r="U23" s="4"/>
      <c r="V23" s="1" t="s">
        <v>59</v>
      </c>
      <c r="W23" s="1" t="s">
        <v>35</v>
      </c>
    </row>
    <row r="24" spans="2:23" s="7" customFormat="1" ht="68.25" customHeight="1" x14ac:dyDescent="0.25">
      <c r="B24" s="1"/>
      <c r="C24" s="1" t="s">
        <v>24</v>
      </c>
      <c r="D24" s="1" t="s">
        <v>25</v>
      </c>
      <c r="E24" s="1" t="s">
        <v>26</v>
      </c>
      <c r="F24" s="1" t="s">
        <v>27</v>
      </c>
      <c r="G24" s="1" t="s">
        <v>29</v>
      </c>
      <c r="H24" s="4" t="s">
        <v>28</v>
      </c>
      <c r="I24" s="4">
        <v>100</v>
      </c>
      <c r="J24" s="5" t="s">
        <v>32</v>
      </c>
      <c r="K24" s="1" t="s">
        <v>64</v>
      </c>
      <c r="L24" s="1" t="s">
        <v>63</v>
      </c>
      <c r="M24" s="4"/>
      <c r="N24" s="1" t="s">
        <v>31</v>
      </c>
      <c r="O24" s="1" t="s">
        <v>33</v>
      </c>
      <c r="P24" s="1"/>
      <c r="Q24" s="6">
        <v>249920</v>
      </c>
      <c r="R24" s="6">
        <v>25.615604993597952</v>
      </c>
      <c r="S24" s="6">
        <v>6401852</v>
      </c>
      <c r="T24" s="6">
        <f t="shared" si="0"/>
        <v>7170074.2400000002</v>
      </c>
      <c r="U24" s="4"/>
      <c r="V24" s="1" t="s">
        <v>62</v>
      </c>
      <c r="W24" s="1" t="s">
        <v>35</v>
      </c>
    </row>
    <row r="25" spans="2:23" s="7" customFormat="1" ht="68.25" customHeight="1" x14ac:dyDescent="0.25">
      <c r="B25" s="1"/>
      <c r="C25" s="1" t="s">
        <v>24</v>
      </c>
      <c r="D25" s="1" t="s">
        <v>25</v>
      </c>
      <c r="E25" s="1" t="s">
        <v>26</v>
      </c>
      <c r="F25" s="1" t="s">
        <v>37</v>
      </c>
      <c r="G25" s="1" t="s">
        <v>29</v>
      </c>
      <c r="H25" s="4" t="s">
        <v>28</v>
      </c>
      <c r="I25" s="4">
        <v>100</v>
      </c>
      <c r="J25" s="5" t="s">
        <v>32</v>
      </c>
      <c r="K25" s="1" t="s">
        <v>64</v>
      </c>
      <c r="L25" s="1" t="s">
        <v>63</v>
      </c>
      <c r="M25" s="4"/>
      <c r="N25" s="1" t="s">
        <v>31</v>
      </c>
      <c r="O25" s="1" t="s">
        <v>33</v>
      </c>
      <c r="P25" s="1"/>
      <c r="Q25" s="6">
        <v>665000</v>
      </c>
      <c r="R25" s="6">
        <v>27.351079699248121</v>
      </c>
      <c r="S25" s="6">
        <v>18188468</v>
      </c>
      <c r="T25" s="6">
        <f t="shared" si="0"/>
        <v>20371084.16</v>
      </c>
      <c r="U25" s="4"/>
      <c r="V25" s="1" t="s">
        <v>62</v>
      </c>
      <c r="W25" s="1" t="s">
        <v>35</v>
      </c>
    </row>
    <row r="26" spans="2:23" s="7" customFormat="1" ht="68.25" customHeight="1" x14ac:dyDescent="0.25">
      <c r="B26" s="1"/>
      <c r="C26" s="1" t="s">
        <v>24</v>
      </c>
      <c r="D26" s="1" t="s">
        <v>25</v>
      </c>
      <c r="E26" s="1" t="s">
        <v>26</v>
      </c>
      <c r="F26" s="1" t="s">
        <v>27</v>
      </c>
      <c r="G26" s="1" t="s">
        <v>29</v>
      </c>
      <c r="H26" s="4" t="s">
        <v>28</v>
      </c>
      <c r="I26" s="4">
        <v>100</v>
      </c>
      <c r="J26" s="5" t="s">
        <v>32</v>
      </c>
      <c r="K26" s="1" t="s">
        <v>65</v>
      </c>
      <c r="L26" s="1" t="s">
        <v>66</v>
      </c>
      <c r="M26" s="4"/>
      <c r="N26" s="1" t="s">
        <v>31</v>
      </c>
      <c r="O26" s="1" t="s">
        <v>33</v>
      </c>
      <c r="P26" s="1"/>
      <c r="Q26" s="6">
        <v>237579.59999999983</v>
      </c>
      <c r="R26" s="6">
        <v>29.59800285883135</v>
      </c>
      <c r="S26" s="6">
        <v>7031881.6800000034</v>
      </c>
      <c r="T26" s="6">
        <f t="shared" si="0"/>
        <v>7875707.4816000042</v>
      </c>
      <c r="U26" s="4"/>
      <c r="V26" s="1" t="s">
        <v>67</v>
      </c>
      <c r="W26" s="1" t="s">
        <v>35</v>
      </c>
    </row>
    <row r="27" spans="2:23" s="7" customFormat="1" ht="68.25" customHeight="1" x14ac:dyDescent="0.25">
      <c r="B27" s="1"/>
      <c r="C27" s="1" t="s">
        <v>24</v>
      </c>
      <c r="D27" s="1" t="s">
        <v>25</v>
      </c>
      <c r="E27" s="1" t="s">
        <v>26</v>
      </c>
      <c r="F27" s="1" t="s">
        <v>37</v>
      </c>
      <c r="G27" s="1" t="s">
        <v>29</v>
      </c>
      <c r="H27" s="4" t="s">
        <v>28</v>
      </c>
      <c r="I27" s="4">
        <v>100</v>
      </c>
      <c r="J27" s="5" t="s">
        <v>32</v>
      </c>
      <c r="K27" s="1" t="s">
        <v>65</v>
      </c>
      <c r="L27" s="1" t="s">
        <v>66</v>
      </c>
      <c r="M27" s="4"/>
      <c r="N27" s="1" t="s">
        <v>31</v>
      </c>
      <c r="O27" s="1" t="s">
        <v>33</v>
      </c>
      <c r="P27" s="1"/>
      <c r="Q27" s="6">
        <v>6550614</v>
      </c>
      <c r="R27" s="6">
        <v>20.75474459340758</v>
      </c>
      <c r="S27" s="6">
        <v>135956320.5</v>
      </c>
      <c r="T27" s="6">
        <f t="shared" si="0"/>
        <v>152271078.96000001</v>
      </c>
      <c r="U27" s="4"/>
      <c r="V27" s="1" t="s">
        <v>67</v>
      </c>
      <c r="W27" s="1" t="s">
        <v>35</v>
      </c>
    </row>
  </sheetData>
  <autoFilter ref="B6:W27"/>
  <mergeCells count="2">
    <mergeCell ref="U1:W1"/>
    <mergeCell ref="B7:W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 ТРУ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Kusherbayeva, Meiramgul</dc:creator>
  <cp:lastModifiedBy>Таджимурадова Асем Казыевна</cp:lastModifiedBy>
  <cp:lastPrinted>2022-12-28T09:47:29Z</cp:lastPrinted>
  <dcterms:created xsi:type="dcterms:W3CDTF">2022-10-26T05:52:19Z</dcterms:created>
  <dcterms:modified xsi:type="dcterms:W3CDTF">2023-07-21T06:04:18Z</dcterms:modified>
</cp:coreProperties>
</file>